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urichesse\Desktop\TRAVAIL MAQUETTE 2024\DOC OFFICIELS 2425\mise à jour site internet\"/>
    </mc:Choice>
  </mc:AlternateContent>
  <xr:revisionPtr revIDLastSave="0" documentId="13_ncr:1_{64391091-3861-411B-B37C-F7428190B507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CALENDRIER 2024 2025 - 3 ANS" sheetId="2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43" i="24" l="1"/>
  <c r="BS43" i="24"/>
  <c r="BR43" i="24"/>
  <c r="BN43" i="24"/>
  <c r="BM43" i="24"/>
  <c r="BL43" i="24"/>
  <c r="BH43" i="24"/>
  <c r="BG43" i="24"/>
  <c r="BF43" i="24"/>
  <c r="BB43" i="24"/>
  <c r="BA43" i="24"/>
  <c r="AZ43" i="24"/>
  <c r="AV43" i="24"/>
  <c r="AU43" i="24"/>
  <c r="AT43" i="24"/>
  <c r="AP43" i="24"/>
  <c r="AO43" i="24"/>
  <c r="AN43" i="24"/>
  <c r="AJ43" i="24"/>
  <c r="AI43" i="24"/>
  <c r="AH43" i="24"/>
  <c r="AD43" i="24"/>
  <c r="AC43" i="24"/>
  <c r="AB43" i="24"/>
  <c r="X43" i="24"/>
  <c r="W43" i="24"/>
  <c r="V43" i="24"/>
  <c r="R43" i="24"/>
  <c r="Q43" i="24"/>
  <c r="P43" i="24"/>
  <c r="L43" i="24"/>
  <c r="K43" i="24"/>
  <c r="J43" i="24"/>
  <c r="F43" i="24"/>
  <c r="E43" i="24"/>
  <c r="D43" i="24"/>
  <c r="BT42" i="24"/>
  <c r="BS42" i="24"/>
  <c r="BR42" i="24"/>
  <c r="BN42" i="24"/>
  <c r="BM42" i="24"/>
  <c r="BL42" i="24"/>
  <c r="BH42" i="24"/>
  <c r="BG42" i="24"/>
  <c r="BF42" i="24"/>
  <c r="BB42" i="24"/>
  <c r="BA42" i="24"/>
  <c r="AZ42" i="24"/>
  <c r="AV42" i="24"/>
  <c r="AU42" i="24"/>
  <c r="AT42" i="24"/>
  <c r="AP42" i="24"/>
  <c r="AO42" i="24"/>
  <c r="AN42" i="24"/>
  <c r="AJ42" i="24"/>
  <c r="AI42" i="24"/>
  <c r="AH42" i="24"/>
  <c r="AD42" i="24"/>
  <c r="AC42" i="24"/>
  <c r="AB42" i="24"/>
  <c r="X42" i="24"/>
  <c r="W42" i="24"/>
  <c r="V42" i="24"/>
  <c r="R42" i="24"/>
  <c r="Q42" i="24"/>
  <c r="P42" i="24"/>
  <c r="L42" i="24"/>
  <c r="K42" i="24"/>
  <c r="J42" i="24"/>
  <c r="F42" i="24"/>
  <c r="E42" i="24"/>
  <c r="D42" i="24"/>
  <c r="BJ41" i="24"/>
  <c r="BK41" i="24" s="1"/>
  <c r="AX41" i="24"/>
  <c r="AY41" i="24" s="1"/>
  <c r="AL41" i="24"/>
  <c r="AM41" i="24" s="1"/>
  <c r="T41" i="24"/>
  <c r="U41" i="24" s="1"/>
  <c r="H41" i="24"/>
  <c r="I41" i="24" s="1"/>
  <c r="AL40" i="24"/>
  <c r="AM40" i="24" s="1"/>
  <c r="AL39" i="24"/>
  <c r="AM39" i="24" s="1"/>
  <c r="AR11" i="24"/>
  <c r="AR12" i="24" s="1"/>
  <c r="B11" i="24"/>
  <c r="C11" i="24" s="1"/>
  <c r="BO9" i="24"/>
  <c r="BP11" i="24" s="1"/>
  <c r="BI9" i="24"/>
  <c r="BJ11" i="24" s="1"/>
  <c r="BC9" i="24"/>
  <c r="BD11" i="24" s="1"/>
  <c r="AW9" i="24"/>
  <c r="AX11" i="24" s="1"/>
  <c r="AY11" i="24" s="1"/>
  <c r="AQ9" i="24"/>
  <c r="AK9" i="24"/>
  <c r="AL11" i="24" s="1"/>
  <c r="AE9" i="24"/>
  <c r="AF11" i="24" s="1"/>
  <c r="Y9" i="24"/>
  <c r="Z11" i="24" s="1"/>
  <c r="S9" i="24"/>
  <c r="T11" i="24" s="1"/>
  <c r="M9" i="24"/>
  <c r="N11" i="24" s="1"/>
  <c r="G9" i="24"/>
  <c r="H11" i="24" s="1"/>
  <c r="A9" i="24"/>
  <c r="AS11" i="24" l="1"/>
  <c r="AM11" i="24"/>
  <c r="AL12" i="24"/>
  <c r="I11" i="24"/>
  <c r="H12" i="24"/>
  <c r="BE11" i="24"/>
  <c r="BD12" i="24"/>
  <c r="O11" i="24"/>
  <c r="N12" i="24"/>
  <c r="BK11" i="24"/>
  <c r="BJ12" i="24"/>
  <c r="T12" i="24"/>
  <c r="U11" i="24"/>
  <c r="BP12" i="24"/>
  <c r="BQ11" i="24"/>
  <c r="Z12" i="24"/>
  <c r="AA11" i="24"/>
  <c r="AG11" i="24"/>
  <c r="AF12" i="24"/>
  <c r="AR13" i="24"/>
  <c r="AS12" i="24"/>
  <c r="AX12" i="24"/>
  <c r="B12" i="24"/>
  <c r="C12" i="24" l="1"/>
  <c r="B13" i="24"/>
  <c r="O12" i="24"/>
  <c r="N13" i="24"/>
  <c r="AA12" i="24"/>
  <c r="Z13" i="24"/>
  <c r="I12" i="24"/>
  <c r="H13" i="24"/>
  <c r="BE12" i="24"/>
  <c r="BD13" i="24"/>
  <c r="AY12" i="24"/>
  <c r="AX13" i="24"/>
  <c r="BP13" i="24"/>
  <c r="BQ12" i="24"/>
  <c r="AR14" i="24"/>
  <c r="AS13" i="24"/>
  <c r="T13" i="24"/>
  <c r="U12" i="24"/>
  <c r="AG12" i="24"/>
  <c r="AF13" i="24"/>
  <c r="BK12" i="24"/>
  <c r="BJ13" i="24"/>
  <c r="AM12" i="24"/>
  <c r="AL13" i="24"/>
  <c r="T14" i="24" l="1"/>
  <c r="U13" i="24"/>
  <c r="I13" i="24"/>
  <c r="H14" i="24"/>
  <c r="AS14" i="24"/>
  <c r="AR15" i="24"/>
  <c r="BQ13" i="24"/>
  <c r="BP14" i="24"/>
  <c r="AM13" i="24"/>
  <c r="AL14" i="24"/>
  <c r="BK13" i="24"/>
  <c r="BJ14" i="24"/>
  <c r="Z14" i="24"/>
  <c r="AA13" i="24"/>
  <c r="AF14" i="24"/>
  <c r="AG13" i="24"/>
  <c r="AY13" i="24"/>
  <c r="AX14" i="24"/>
  <c r="O13" i="24"/>
  <c r="N14" i="24"/>
  <c r="BD14" i="24"/>
  <c r="BE13" i="24"/>
  <c r="B14" i="24"/>
  <c r="C13" i="24"/>
  <c r="AX15" i="24" l="1"/>
  <c r="AY14" i="24"/>
  <c r="AM14" i="24"/>
  <c r="AL15" i="24"/>
  <c r="BQ14" i="24"/>
  <c r="BP15" i="24"/>
  <c r="B15" i="24"/>
  <c r="C14" i="24"/>
  <c r="AG14" i="24"/>
  <c r="AF15" i="24"/>
  <c r="AS15" i="24"/>
  <c r="AR16" i="24"/>
  <c r="BE14" i="24"/>
  <c r="BD15" i="24"/>
  <c r="AA14" i="24"/>
  <c r="Z15" i="24"/>
  <c r="O14" i="24"/>
  <c r="N15" i="24"/>
  <c r="BK14" i="24"/>
  <c r="BJ15" i="24"/>
  <c r="I14" i="24"/>
  <c r="H15" i="24"/>
  <c r="U14" i="24"/>
  <c r="T15" i="24"/>
  <c r="C15" i="24" l="1"/>
  <c r="B16" i="24"/>
  <c r="I15" i="24"/>
  <c r="H16" i="24"/>
  <c r="BE15" i="24"/>
  <c r="BD16" i="24"/>
  <c r="BQ15" i="24"/>
  <c r="BP16" i="24"/>
  <c r="U15" i="24"/>
  <c r="T16" i="24"/>
  <c r="AA15" i="24"/>
  <c r="Z16" i="24"/>
  <c r="BK15" i="24"/>
  <c r="BJ16" i="24"/>
  <c r="AS16" i="24"/>
  <c r="AR17" i="24"/>
  <c r="AM15" i="24"/>
  <c r="AL16" i="24"/>
  <c r="O15" i="24"/>
  <c r="N16" i="24"/>
  <c r="AG15" i="24"/>
  <c r="AF16" i="24"/>
  <c r="AX16" i="24"/>
  <c r="AY15" i="24"/>
  <c r="AG16" i="24" l="1"/>
  <c r="AF17" i="24"/>
  <c r="BK16" i="24"/>
  <c r="BJ17" i="24"/>
  <c r="BE16" i="24"/>
  <c r="BD17" i="24"/>
  <c r="O16" i="24"/>
  <c r="N17" i="24"/>
  <c r="AA16" i="24"/>
  <c r="Z17" i="24"/>
  <c r="I16" i="24"/>
  <c r="H17" i="24"/>
  <c r="AS17" i="24"/>
  <c r="AR18" i="24"/>
  <c r="AY16" i="24"/>
  <c r="AX17" i="24"/>
  <c r="BQ16" i="24"/>
  <c r="BP17" i="24"/>
  <c r="AM16" i="24"/>
  <c r="AL17" i="24"/>
  <c r="U16" i="24"/>
  <c r="T17" i="24"/>
  <c r="C16" i="24"/>
  <c r="B17" i="24"/>
  <c r="B18" i="24" l="1"/>
  <c r="C17" i="24"/>
  <c r="AM17" i="24"/>
  <c r="AL18" i="24"/>
  <c r="I17" i="24"/>
  <c r="H18" i="24"/>
  <c r="BK17" i="24"/>
  <c r="BJ18" i="24"/>
  <c r="AX18" i="24"/>
  <c r="AY17" i="24"/>
  <c r="O17" i="24"/>
  <c r="N18" i="24"/>
  <c r="U17" i="24"/>
  <c r="T18" i="24"/>
  <c r="AS18" i="24"/>
  <c r="AR19" i="24"/>
  <c r="BE17" i="24"/>
  <c r="BD18" i="24"/>
  <c r="BQ17" i="24"/>
  <c r="BP18" i="24"/>
  <c r="AA17" i="24"/>
  <c r="Z18" i="24"/>
  <c r="AG17" i="24"/>
  <c r="AF18" i="24"/>
  <c r="AA18" i="24" l="1"/>
  <c r="Z19" i="24"/>
  <c r="U18" i="24"/>
  <c r="T19" i="24"/>
  <c r="I18" i="24"/>
  <c r="H19" i="24"/>
  <c r="AS19" i="24"/>
  <c r="AR20" i="24"/>
  <c r="AG18" i="24"/>
  <c r="AF19" i="24"/>
  <c r="BK18" i="24"/>
  <c r="BJ19" i="24"/>
  <c r="BQ18" i="24"/>
  <c r="BP19" i="24"/>
  <c r="O18" i="24"/>
  <c r="N19" i="24"/>
  <c r="AM18" i="24"/>
  <c r="AL19" i="24"/>
  <c r="BE18" i="24"/>
  <c r="BD19" i="24"/>
  <c r="AX19" i="24"/>
  <c r="AY18" i="24"/>
  <c r="B19" i="24"/>
  <c r="C18" i="24"/>
  <c r="BQ19" i="24" l="1"/>
  <c r="BP20" i="24"/>
  <c r="I19" i="24"/>
  <c r="H20" i="24"/>
  <c r="AX20" i="24"/>
  <c r="AY19" i="24"/>
  <c r="AS20" i="24"/>
  <c r="AR21" i="24"/>
  <c r="BE19" i="24"/>
  <c r="BD20" i="24"/>
  <c r="BK19" i="24"/>
  <c r="BJ20" i="24"/>
  <c r="U19" i="24"/>
  <c r="T20" i="24"/>
  <c r="O19" i="24"/>
  <c r="N20" i="24"/>
  <c r="C19" i="24"/>
  <c r="B20" i="24"/>
  <c r="AM19" i="24"/>
  <c r="AL20" i="24"/>
  <c r="AG19" i="24"/>
  <c r="AF20" i="24"/>
  <c r="Z20" i="24"/>
  <c r="AA19" i="24"/>
  <c r="AS21" i="24" l="1"/>
  <c r="AR22" i="24"/>
  <c r="Z21" i="24"/>
  <c r="AA20" i="24"/>
  <c r="AX21" i="24"/>
  <c r="AY20" i="24"/>
  <c r="BK20" i="24"/>
  <c r="BJ21" i="24"/>
  <c r="I20" i="24"/>
  <c r="H21" i="24"/>
  <c r="AG20" i="24"/>
  <c r="AF21" i="24"/>
  <c r="U20" i="24"/>
  <c r="T21" i="24"/>
  <c r="O20" i="24"/>
  <c r="N21" i="24"/>
  <c r="AM20" i="24"/>
  <c r="AL21" i="24"/>
  <c r="C20" i="24"/>
  <c r="B21" i="24"/>
  <c r="BE20" i="24"/>
  <c r="BD21" i="24"/>
  <c r="BQ20" i="24"/>
  <c r="BP21" i="24"/>
  <c r="AX22" i="24" l="1"/>
  <c r="AY21" i="24"/>
  <c r="BQ21" i="24"/>
  <c r="BP22" i="24"/>
  <c r="O21" i="24"/>
  <c r="N22" i="24"/>
  <c r="BK21" i="24"/>
  <c r="BJ22" i="24"/>
  <c r="B22" i="24"/>
  <c r="C21" i="24"/>
  <c r="AG21" i="24"/>
  <c r="AF22" i="24"/>
  <c r="Z22" i="24"/>
  <c r="AA21" i="24"/>
  <c r="BE21" i="24"/>
  <c r="BD22" i="24"/>
  <c r="U21" i="24"/>
  <c r="T22" i="24"/>
  <c r="AM21" i="24"/>
  <c r="AL22" i="24"/>
  <c r="I21" i="24"/>
  <c r="H22" i="24"/>
  <c r="AS22" i="24"/>
  <c r="AR23" i="24"/>
  <c r="O22" i="24" l="1"/>
  <c r="N23" i="24"/>
  <c r="AS23" i="24"/>
  <c r="AR24" i="24"/>
  <c r="BE22" i="24"/>
  <c r="BD23" i="24"/>
  <c r="I22" i="24"/>
  <c r="H23" i="24"/>
  <c r="Z23" i="24"/>
  <c r="AA22" i="24"/>
  <c r="AM22" i="24"/>
  <c r="AL23" i="24"/>
  <c r="AG22" i="24"/>
  <c r="AF23" i="24"/>
  <c r="BQ22" i="24"/>
  <c r="BP23" i="24"/>
  <c r="BK22" i="24"/>
  <c r="BJ23" i="24"/>
  <c r="U22" i="24"/>
  <c r="T23" i="24"/>
  <c r="B23" i="24"/>
  <c r="C22" i="24"/>
  <c r="AX23" i="24"/>
  <c r="AY22" i="24"/>
  <c r="Z24" i="24" l="1"/>
  <c r="AA23" i="24"/>
  <c r="BQ23" i="24"/>
  <c r="BP24" i="24"/>
  <c r="I23" i="24"/>
  <c r="H24" i="24"/>
  <c r="AX24" i="24"/>
  <c r="AY23" i="24"/>
  <c r="AG23" i="24"/>
  <c r="AF24" i="24"/>
  <c r="BE23" i="24"/>
  <c r="BD24" i="24"/>
  <c r="B24" i="24"/>
  <c r="C23" i="24"/>
  <c r="U23" i="24"/>
  <c r="T24" i="24"/>
  <c r="AM23" i="24"/>
  <c r="AL24" i="24"/>
  <c r="AS24" i="24"/>
  <c r="AR25" i="24"/>
  <c r="BK23" i="24"/>
  <c r="BJ24" i="24"/>
  <c r="O23" i="24"/>
  <c r="N24" i="24"/>
  <c r="AX25" i="24" l="1"/>
  <c r="AY24" i="24"/>
  <c r="BK24" i="24"/>
  <c r="BJ25" i="24"/>
  <c r="I24" i="24"/>
  <c r="H25" i="24"/>
  <c r="B25" i="24"/>
  <c r="C24" i="24"/>
  <c r="O24" i="24"/>
  <c r="N25" i="24"/>
  <c r="U24" i="24"/>
  <c r="T25" i="24"/>
  <c r="AS25" i="24"/>
  <c r="AR26" i="24"/>
  <c r="BE24" i="24"/>
  <c r="BD25" i="24"/>
  <c r="BQ24" i="24"/>
  <c r="BP25" i="24"/>
  <c r="AM24" i="24"/>
  <c r="AL25" i="24"/>
  <c r="AG24" i="24"/>
  <c r="AF25" i="24"/>
  <c r="Z25" i="24"/>
  <c r="AA24" i="24"/>
  <c r="Z26" i="24" l="1"/>
  <c r="AA25" i="24"/>
  <c r="B26" i="24"/>
  <c r="C25" i="24"/>
  <c r="AG25" i="24"/>
  <c r="AF26" i="24"/>
  <c r="AS26" i="24"/>
  <c r="AR27" i="24"/>
  <c r="I25" i="24"/>
  <c r="H26" i="24"/>
  <c r="BE25" i="24"/>
  <c r="BD26" i="24"/>
  <c r="AM25" i="24"/>
  <c r="AL26" i="24"/>
  <c r="U25" i="24"/>
  <c r="T26" i="24"/>
  <c r="BK25" i="24"/>
  <c r="BJ26" i="24"/>
  <c r="BQ25" i="24"/>
  <c r="BP26" i="24"/>
  <c r="O25" i="24"/>
  <c r="N26" i="24"/>
  <c r="AX26" i="24"/>
  <c r="AY25" i="24"/>
  <c r="U26" i="24" l="1"/>
  <c r="T27" i="24"/>
  <c r="AS27" i="24"/>
  <c r="AR28" i="24"/>
  <c r="AX27" i="24"/>
  <c r="AY26" i="24"/>
  <c r="O26" i="24"/>
  <c r="N27" i="24"/>
  <c r="AM26" i="24"/>
  <c r="AL27" i="24"/>
  <c r="AG26" i="24"/>
  <c r="AF27" i="24"/>
  <c r="BQ26" i="24"/>
  <c r="BP27" i="24"/>
  <c r="BE26" i="24"/>
  <c r="BD27" i="24"/>
  <c r="Z27" i="24"/>
  <c r="AA26" i="24"/>
  <c r="B27" i="24"/>
  <c r="C26" i="24"/>
  <c r="BK26" i="24"/>
  <c r="BJ27" i="24"/>
  <c r="I26" i="24"/>
  <c r="H27" i="24"/>
  <c r="Z28" i="24" l="1"/>
  <c r="AA27" i="24"/>
  <c r="I27" i="24"/>
  <c r="H28" i="24"/>
  <c r="BE27" i="24"/>
  <c r="BD28" i="24"/>
  <c r="O27" i="24"/>
  <c r="N28" i="24"/>
  <c r="AX28" i="24"/>
  <c r="AY27" i="24"/>
  <c r="B28" i="24"/>
  <c r="C27" i="24"/>
  <c r="BK27" i="24"/>
  <c r="BJ28" i="24"/>
  <c r="BQ27" i="24"/>
  <c r="BP28" i="24"/>
  <c r="AG27" i="24"/>
  <c r="AF28" i="24"/>
  <c r="AS28" i="24"/>
  <c r="AR29" i="24"/>
  <c r="AM27" i="24"/>
  <c r="AL28" i="24"/>
  <c r="U27" i="24"/>
  <c r="T28" i="24"/>
  <c r="AM28" i="24" l="1"/>
  <c r="AL29" i="24"/>
  <c r="BK28" i="24"/>
  <c r="BJ29" i="24"/>
  <c r="BE28" i="24"/>
  <c r="BD29" i="24"/>
  <c r="AS29" i="24"/>
  <c r="AR30" i="24"/>
  <c r="I28" i="24"/>
  <c r="H29" i="24"/>
  <c r="B29" i="24"/>
  <c r="C28" i="24"/>
  <c r="U28" i="24"/>
  <c r="T29" i="24"/>
  <c r="BQ28" i="24"/>
  <c r="BP29" i="24"/>
  <c r="O28" i="24"/>
  <c r="N29" i="24"/>
  <c r="AG28" i="24"/>
  <c r="AF29" i="24"/>
  <c r="AX29" i="24"/>
  <c r="AY28" i="24"/>
  <c r="Z29" i="24"/>
  <c r="AA28" i="24"/>
  <c r="U29" i="24" l="1"/>
  <c r="T30" i="24"/>
  <c r="BE29" i="24"/>
  <c r="BD30" i="24"/>
  <c r="BQ29" i="24"/>
  <c r="BP30" i="24"/>
  <c r="AS30" i="24"/>
  <c r="AR31" i="24"/>
  <c r="Z30" i="24"/>
  <c r="AA29" i="24"/>
  <c r="BK29" i="24"/>
  <c r="BJ30" i="24"/>
  <c r="AG29" i="24"/>
  <c r="AF30" i="24"/>
  <c r="AX30" i="24"/>
  <c r="AY29" i="24"/>
  <c r="B30" i="24"/>
  <c r="C29" i="24"/>
  <c r="O29" i="24"/>
  <c r="N30" i="24"/>
  <c r="I29" i="24"/>
  <c r="H30" i="24"/>
  <c r="AM29" i="24"/>
  <c r="AL30" i="24"/>
  <c r="AX31" i="24" l="1"/>
  <c r="AY30" i="24"/>
  <c r="I30" i="24"/>
  <c r="H31" i="24"/>
  <c r="O30" i="24"/>
  <c r="N31" i="24"/>
  <c r="BK30" i="24"/>
  <c r="BJ31" i="24"/>
  <c r="BE30" i="24"/>
  <c r="BD31" i="24"/>
  <c r="AS31" i="24"/>
  <c r="AR32" i="24"/>
  <c r="AG30" i="24"/>
  <c r="AF31" i="24"/>
  <c r="U30" i="24"/>
  <c r="T31" i="24"/>
  <c r="AM30" i="24"/>
  <c r="AL31" i="24"/>
  <c r="BQ30" i="24"/>
  <c r="BP31" i="24"/>
  <c r="B31" i="24"/>
  <c r="C30" i="24"/>
  <c r="Z31" i="24"/>
  <c r="AA30" i="24"/>
  <c r="U31" i="24" l="1"/>
  <c r="T32" i="24"/>
  <c r="BK31" i="24"/>
  <c r="BJ32" i="24"/>
  <c r="Z32" i="24"/>
  <c r="AA31" i="24"/>
  <c r="AG31" i="24"/>
  <c r="AF32" i="24"/>
  <c r="O31" i="24"/>
  <c r="N32" i="24"/>
  <c r="BE31" i="24"/>
  <c r="BD32" i="24"/>
  <c r="B32" i="24"/>
  <c r="C31" i="24"/>
  <c r="BQ31" i="24"/>
  <c r="BP32" i="24"/>
  <c r="AS32" i="24"/>
  <c r="AR33" i="24"/>
  <c r="I31" i="24"/>
  <c r="H32" i="24"/>
  <c r="AM31" i="24"/>
  <c r="AL32" i="24"/>
  <c r="AX32" i="24"/>
  <c r="AY31" i="24"/>
  <c r="AS33" i="24" l="1"/>
  <c r="AR34" i="24"/>
  <c r="O32" i="24"/>
  <c r="N33" i="24"/>
  <c r="BQ32" i="24"/>
  <c r="BP33" i="24"/>
  <c r="B33" i="24"/>
  <c r="C32" i="24"/>
  <c r="Z33" i="24"/>
  <c r="AA32" i="24"/>
  <c r="AG32" i="24"/>
  <c r="AF33" i="24"/>
  <c r="AX33" i="24"/>
  <c r="AY32" i="24"/>
  <c r="AM32" i="24"/>
  <c r="AL33" i="24"/>
  <c r="I32" i="24"/>
  <c r="H33" i="24"/>
  <c r="BE32" i="24"/>
  <c r="BD33" i="24"/>
  <c r="BK32" i="24"/>
  <c r="BJ33" i="24"/>
  <c r="U32" i="24"/>
  <c r="T33" i="24"/>
  <c r="B34" i="24" l="1"/>
  <c r="C33" i="24"/>
  <c r="BQ33" i="24"/>
  <c r="BP34" i="24"/>
  <c r="Z34" i="24"/>
  <c r="AA33" i="24"/>
  <c r="U33" i="24"/>
  <c r="T34" i="24"/>
  <c r="AM33" i="24"/>
  <c r="AL34" i="24"/>
  <c r="BK33" i="24"/>
  <c r="BJ34" i="24"/>
  <c r="AX34" i="24"/>
  <c r="AY33" i="24"/>
  <c r="BE33" i="24"/>
  <c r="BD34" i="24"/>
  <c r="AG33" i="24"/>
  <c r="AF34" i="24"/>
  <c r="O33" i="24"/>
  <c r="N34" i="24"/>
  <c r="I33" i="24"/>
  <c r="H34" i="24"/>
  <c r="AS34" i="24"/>
  <c r="AR35" i="24"/>
  <c r="B35" i="24" l="1"/>
  <c r="C34" i="24"/>
  <c r="U34" i="24"/>
  <c r="T35" i="24"/>
  <c r="I34" i="24"/>
  <c r="H35" i="24"/>
  <c r="AX35" i="24"/>
  <c r="AY34" i="24"/>
  <c r="Z35" i="24"/>
  <c r="AA34" i="24"/>
  <c r="O34" i="24"/>
  <c r="N35" i="24"/>
  <c r="BK34" i="24"/>
  <c r="BJ35" i="24"/>
  <c r="BQ34" i="24"/>
  <c r="BP35" i="24"/>
  <c r="BE34" i="24"/>
  <c r="BD35" i="24"/>
  <c r="AS35" i="24"/>
  <c r="AR36" i="24"/>
  <c r="AG34" i="24"/>
  <c r="AF35" i="24"/>
  <c r="AM34" i="24"/>
  <c r="AL35" i="24"/>
  <c r="BE35" i="24" l="1"/>
  <c r="BD36" i="24"/>
  <c r="AX36" i="24"/>
  <c r="AY35" i="24"/>
  <c r="Z36" i="24"/>
  <c r="AA35" i="24"/>
  <c r="B36" i="24"/>
  <c r="C35" i="24"/>
  <c r="AM35" i="24"/>
  <c r="AL36" i="24"/>
  <c r="BQ35" i="24"/>
  <c r="BP36" i="24"/>
  <c r="AG35" i="24"/>
  <c r="AF36" i="24"/>
  <c r="BK35" i="24"/>
  <c r="BJ36" i="24"/>
  <c r="I35" i="24"/>
  <c r="H36" i="24"/>
  <c r="AS36" i="24"/>
  <c r="AR37" i="24"/>
  <c r="O35" i="24"/>
  <c r="N36" i="24"/>
  <c r="U35" i="24"/>
  <c r="T36" i="24"/>
  <c r="B37" i="24" l="1"/>
  <c r="C36" i="24"/>
  <c r="AG36" i="24"/>
  <c r="AF37" i="24"/>
  <c r="U36" i="24"/>
  <c r="T37" i="24"/>
  <c r="BK36" i="24"/>
  <c r="BJ37" i="24"/>
  <c r="O36" i="24"/>
  <c r="N37" i="24"/>
  <c r="Z37" i="24"/>
  <c r="AA36" i="24"/>
  <c r="AS37" i="24"/>
  <c r="AR38" i="24"/>
  <c r="BQ36" i="24"/>
  <c r="BP37" i="24"/>
  <c r="AX37" i="24"/>
  <c r="AY36" i="24"/>
  <c r="I36" i="24"/>
  <c r="H37" i="24"/>
  <c r="AM36" i="24"/>
  <c r="AL37" i="24"/>
  <c r="BE36" i="24"/>
  <c r="BD37" i="24"/>
  <c r="Z38" i="24" l="1"/>
  <c r="AA37" i="24"/>
  <c r="AX38" i="24"/>
  <c r="AY37" i="24"/>
  <c r="BK37" i="24"/>
  <c r="BJ38" i="24"/>
  <c r="AM37" i="24"/>
  <c r="AL38" i="24"/>
  <c r="AM38" i="24" s="1"/>
  <c r="AS38" i="24"/>
  <c r="AR39" i="24"/>
  <c r="U37" i="24"/>
  <c r="T38" i="24"/>
  <c r="BE37" i="24"/>
  <c r="BD38" i="24"/>
  <c r="BQ37" i="24"/>
  <c r="BP38" i="24"/>
  <c r="O37" i="24"/>
  <c r="N38" i="24"/>
  <c r="I37" i="24"/>
  <c r="H38" i="24"/>
  <c r="AG37" i="24"/>
  <c r="AF38" i="24"/>
  <c r="B38" i="24"/>
  <c r="C37" i="24"/>
  <c r="BQ38" i="24" l="1"/>
  <c r="BP39" i="24"/>
  <c r="B39" i="24"/>
  <c r="C38" i="24"/>
  <c r="AG38" i="24"/>
  <c r="AF39" i="24"/>
  <c r="BE38" i="24"/>
  <c r="BD39" i="24"/>
  <c r="BK38" i="24"/>
  <c r="BJ39" i="24"/>
  <c r="AS39" i="24"/>
  <c r="AR40" i="24"/>
  <c r="I38" i="24"/>
  <c r="H39" i="24"/>
  <c r="U38" i="24"/>
  <c r="T39" i="24"/>
  <c r="AX39" i="24"/>
  <c r="AY38" i="24"/>
  <c r="O38" i="24"/>
  <c r="N39" i="24"/>
  <c r="Z39" i="24"/>
  <c r="AA38" i="24"/>
  <c r="BK39" i="24" l="1"/>
  <c r="BJ40" i="24"/>
  <c r="BK40" i="24" s="1"/>
  <c r="AX40" i="24"/>
  <c r="AY40" i="24" s="1"/>
  <c r="AY39" i="24"/>
  <c r="U39" i="24"/>
  <c r="T40" i="24"/>
  <c r="U40" i="24" s="1"/>
  <c r="BE39" i="24"/>
  <c r="BD40" i="24"/>
  <c r="I39" i="24"/>
  <c r="H40" i="24"/>
  <c r="I40" i="24" s="1"/>
  <c r="B40" i="24"/>
  <c r="C39" i="24"/>
  <c r="BQ39" i="24"/>
  <c r="BP40" i="24"/>
  <c r="AG39" i="24"/>
  <c r="AF40" i="24"/>
  <c r="Z40" i="24"/>
  <c r="AA39" i="24"/>
  <c r="O39" i="24"/>
  <c r="N40" i="24"/>
  <c r="AS40" i="24"/>
  <c r="AR41" i="24"/>
  <c r="AS41" i="24" s="1"/>
  <c r="AG40" i="24" l="1"/>
  <c r="AF41" i="24"/>
  <c r="AG41" i="24" s="1"/>
  <c r="BE40" i="24"/>
  <c r="BD41" i="24"/>
  <c r="BE41" i="24" s="1"/>
  <c r="BQ40" i="24"/>
  <c r="BP41" i="24"/>
  <c r="BQ41" i="24" s="1"/>
  <c r="B41" i="24"/>
  <c r="C41" i="24" s="1"/>
  <c r="C40" i="24"/>
  <c r="O40" i="24"/>
  <c r="N41" i="24"/>
  <c r="O41" i="24" s="1"/>
  <c r="Z41" i="24"/>
  <c r="AA41" i="24" s="1"/>
  <c r="AA40" i="24"/>
</calcChain>
</file>

<file path=xl/sharedStrings.xml><?xml version="1.0" encoding="utf-8"?>
<sst xmlns="http://schemas.openxmlformats.org/spreadsheetml/2006/main" count="677" uniqueCount="35">
  <si>
    <t xml:space="preserve"> ITSRA Institut du Travail Social de la Région Auvergne </t>
  </si>
  <si>
    <t>62 avenue Marx Dormoy Clermont-Ferrand</t>
  </si>
  <si>
    <t>Pentecôte</t>
  </si>
  <si>
    <t>Ascension</t>
  </si>
  <si>
    <t>Fête Nat.</t>
  </si>
  <si>
    <t>Formation Théorique</t>
  </si>
  <si>
    <t xml:space="preserve">Formation Pratique </t>
  </si>
  <si>
    <t xml:space="preserve">ANNEE SCOLAIRE </t>
  </si>
  <si>
    <t>/</t>
  </si>
  <si>
    <t>F-T</t>
  </si>
  <si>
    <t>F-P</t>
  </si>
  <si>
    <t>C</t>
  </si>
  <si>
    <t>Pâques</t>
  </si>
  <si>
    <t>Armistice</t>
  </si>
  <si>
    <t>Noël</t>
  </si>
  <si>
    <t>DC1-1</t>
  </si>
  <si>
    <t>DC1-2</t>
  </si>
  <si>
    <t>DC2-1</t>
  </si>
  <si>
    <t>DC3-1</t>
  </si>
  <si>
    <t>DC3-2</t>
  </si>
  <si>
    <t>DC4-1</t>
  </si>
  <si>
    <t>DC4-2</t>
  </si>
  <si>
    <t>Jour de l'an</t>
  </si>
  <si>
    <t>Toussaint</t>
  </si>
  <si>
    <t>Victoire</t>
  </si>
  <si>
    <t>1er Mai</t>
  </si>
  <si>
    <t>Fermeture prévisionnelle ITSRA</t>
  </si>
  <si>
    <t xml:space="preserve"> 1A
</t>
  </si>
  <si>
    <t xml:space="preserve">2A
</t>
  </si>
  <si>
    <t xml:space="preserve">3A
</t>
  </si>
  <si>
    <t xml:space="preserve"> 1A
2427</t>
  </si>
  <si>
    <t>2A
2326</t>
  </si>
  <si>
    <t>3A
2225</t>
  </si>
  <si>
    <t>FORMATION _EJE</t>
  </si>
  <si>
    <t>Heures totales  et dates début/fin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</si>
</sst>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h&quot;"/>
    <numFmt numFmtId="165" formatCode="0.0"/>
    <numFmt numFmtId="166" formatCode="mm/yyyy"/>
    <numFmt numFmtId="167" formatCode="d"/>
  </numFmts>
  <fonts count="15" x14ac:knownFonts="1">
    <font>
      <sz val="10"/>
      <name val="Arial"/>
    </font>
    <font>
      <b/>
      <sz val="12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DD0806"/>
      <name val="Calibri"/>
      <family val="2"/>
    </font>
    <font>
      <sz val="10"/>
      <color rgb="FF808080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rgb="FF595959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153">
    <xf numFmtId="0" fontId="0" fillId="0" borderId="0" xfId="0"/>
    <xf numFmtId="0" fontId="2" fillId="0" borderId="0" xfId="0" applyFont="1"/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166" fontId="5" fillId="2" borderId="6" xfId="0" applyNumberFormat="1" applyFont="1" applyFill="1" applyBorder="1" applyAlignment="1">
      <alignment vertical="center" wrapText="1"/>
    </xf>
    <xf numFmtId="166" fontId="5" fillId="2" borderId="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166" fontId="5" fillId="2" borderId="4" xfId="0" applyNumberFormat="1" applyFont="1" applyFill="1" applyBorder="1" applyAlignment="1">
      <alignment vertical="center" wrapText="1"/>
    </xf>
    <xf numFmtId="166" fontId="5" fillId="2" borderId="5" xfId="0" applyNumberFormat="1" applyFont="1" applyFill="1" applyBorder="1" applyAlignment="1">
      <alignment vertical="center" wrapText="1"/>
    </xf>
    <xf numFmtId="166" fontId="5" fillId="2" borderId="13" xfId="0" applyNumberFormat="1" applyFont="1" applyFill="1" applyBorder="1" applyAlignment="1">
      <alignment vertical="center" wrapText="1"/>
    </xf>
    <xf numFmtId="166" fontId="5" fillId="2" borderId="23" xfId="0" applyNumberFormat="1" applyFont="1" applyFill="1" applyBorder="1" applyAlignment="1">
      <alignment horizontal="center" vertical="center" wrapText="1"/>
    </xf>
    <xf numFmtId="166" fontId="5" fillId="2" borderId="24" xfId="0" applyNumberFormat="1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1" fillId="0" borderId="12" xfId="0" applyFont="1" applyBorder="1" applyAlignment="1">
      <alignment horizontal="left"/>
    </xf>
    <xf numFmtId="167" fontId="9" fillId="6" borderId="30" xfId="0" applyNumberFormat="1" applyFont="1" applyFill="1" applyBorder="1" applyAlignment="1">
      <alignment horizontal="center" vertical="center"/>
    </xf>
    <xf numFmtId="167" fontId="2" fillId="2" borderId="31" xfId="0" applyNumberFormat="1" applyFont="1" applyFill="1" applyBorder="1" applyAlignment="1">
      <alignment horizontal="center" vertical="center"/>
    </xf>
    <xf numFmtId="167" fontId="9" fillId="6" borderId="32" xfId="0" applyNumberFormat="1" applyFont="1" applyFill="1" applyBorder="1" applyAlignment="1">
      <alignment horizontal="center" vertical="center"/>
    </xf>
    <xf numFmtId="167" fontId="2" fillId="2" borderId="33" xfId="0" applyNumberFormat="1" applyFont="1" applyFill="1" applyBorder="1" applyAlignment="1">
      <alignment horizontal="center" vertical="center"/>
    </xf>
    <xf numFmtId="167" fontId="2" fillId="2" borderId="34" xfId="0" applyNumberFormat="1" applyFont="1" applyFill="1" applyBorder="1" applyAlignment="1">
      <alignment horizontal="center" vertical="center"/>
    </xf>
    <xf numFmtId="167" fontId="9" fillId="6" borderId="35" xfId="0" applyNumberFormat="1" applyFont="1" applyFill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167" fontId="2" fillId="2" borderId="32" xfId="0" applyNumberFormat="1" applyFont="1" applyFill="1" applyBorder="1" applyAlignment="1">
      <alignment horizontal="center" vertical="center"/>
    </xf>
    <xf numFmtId="167" fontId="2" fillId="2" borderId="36" xfId="0" applyNumberFormat="1" applyFont="1" applyFill="1" applyBorder="1" applyAlignment="1">
      <alignment horizontal="center" vertical="center"/>
    </xf>
    <xf numFmtId="167" fontId="2" fillId="2" borderId="35" xfId="0" applyNumberFormat="1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167" fontId="2" fillId="2" borderId="15" xfId="0" applyNumberFormat="1" applyFont="1" applyFill="1" applyBorder="1" applyAlignment="1">
      <alignment horizontal="center" vertical="center"/>
    </xf>
    <xf numFmtId="167" fontId="2" fillId="2" borderId="16" xfId="0" applyNumberFormat="1" applyFont="1" applyFill="1" applyBorder="1" applyAlignment="1">
      <alignment horizontal="center" vertical="center"/>
    </xf>
    <xf numFmtId="2" fontId="3" fillId="0" borderId="18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7" fontId="9" fillId="2" borderId="37" xfId="0" applyNumberFormat="1" applyFont="1" applyFill="1" applyBorder="1" applyAlignment="1">
      <alignment horizontal="center" vertical="center"/>
    </xf>
    <xf numFmtId="167" fontId="9" fillId="2" borderId="35" xfId="0" applyNumberFormat="1" applyFont="1" applyFill="1" applyBorder="1" applyAlignment="1">
      <alignment horizontal="center" vertical="center"/>
    </xf>
    <xf numFmtId="167" fontId="2" fillId="2" borderId="41" xfId="0" applyNumberFormat="1" applyFont="1" applyFill="1" applyBorder="1" applyAlignment="1">
      <alignment horizontal="center" vertical="center"/>
    </xf>
    <xf numFmtId="167" fontId="2" fillId="2" borderId="38" xfId="0" applyNumberFormat="1" applyFont="1" applyFill="1" applyBorder="1" applyAlignment="1">
      <alignment horizontal="center" vertical="center"/>
    </xf>
    <xf numFmtId="167" fontId="9" fillId="2" borderId="32" xfId="0" applyNumberFormat="1" applyFont="1" applyFill="1" applyBorder="1" applyAlignment="1">
      <alignment horizontal="center" vertical="center"/>
    </xf>
    <xf numFmtId="167" fontId="2" fillId="2" borderId="18" xfId="0" applyNumberFormat="1" applyFont="1" applyFill="1" applyBorder="1" applyAlignment="1">
      <alignment horizontal="center" vertical="center"/>
    </xf>
    <xf numFmtId="167" fontId="9" fillId="0" borderId="19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5" fontId="2" fillId="0" borderId="0" xfId="0" applyNumberFormat="1" applyFont="1"/>
    <xf numFmtId="2" fontId="3" fillId="2" borderId="21" xfId="0" applyNumberFormat="1" applyFont="1" applyFill="1" applyBorder="1" applyAlignment="1">
      <alignment vertical="center"/>
    </xf>
    <xf numFmtId="167" fontId="9" fillId="2" borderId="30" xfId="0" applyNumberFormat="1" applyFont="1" applyFill="1" applyBorder="1" applyAlignment="1">
      <alignment horizontal="center" vertical="center"/>
    </xf>
    <xf numFmtId="167" fontId="2" fillId="2" borderId="45" xfId="0" applyNumberFormat="1" applyFont="1" applyFill="1" applyBorder="1" applyAlignment="1">
      <alignment horizontal="center" vertical="center"/>
    </xf>
    <xf numFmtId="167" fontId="2" fillId="2" borderId="46" xfId="0" applyNumberFormat="1" applyFont="1" applyFill="1" applyBorder="1" applyAlignment="1">
      <alignment horizontal="center" vertical="center"/>
    </xf>
    <xf numFmtId="167" fontId="9" fillId="2" borderId="47" xfId="0" applyNumberFormat="1" applyFont="1" applyFill="1" applyBorder="1" applyAlignment="1">
      <alignment horizontal="center" vertical="center"/>
    </xf>
    <xf numFmtId="167" fontId="2" fillId="2" borderId="48" xfId="0" applyNumberFormat="1" applyFont="1" applyFill="1" applyBorder="1" applyAlignment="1">
      <alignment horizontal="center" vertical="center"/>
    </xf>
    <xf numFmtId="2" fontId="3" fillId="7" borderId="21" xfId="0" applyNumberFormat="1" applyFont="1" applyFill="1" applyBorder="1" applyAlignment="1">
      <alignment horizontal="center" vertical="center"/>
    </xf>
    <xf numFmtId="2" fontId="3" fillId="7" borderId="15" xfId="0" applyNumberFormat="1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center" vertical="center"/>
    </xf>
    <xf numFmtId="2" fontId="3" fillId="7" borderId="41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2" fontId="3" fillId="7" borderId="49" xfId="0" applyNumberFormat="1" applyFont="1" applyFill="1" applyBorder="1" applyAlignment="1">
      <alignment horizontal="center" vertical="center"/>
    </xf>
    <xf numFmtId="2" fontId="3" fillId="7" borderId="50" xfId="0" applyNumberFormat="1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vertical="center"/>
    </xf>
    <xf numFmtId="2" fontId="3" fillId="8" borderId="27" xfId="0" applyNumberFormat="1" applyFont="1" applyFill="1" applyBorder="1" applyAlignment="1">
      <alignment horizontal="center" vertical="center"/>
    </xf>
    <xf numFmtId="2" fontId="3" fillId="8" borderId="40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vertical="center"/>
    </xf>
    <xf numFmtId="2" fontId="3" fillId="8" borderId="10" xfId="0" applyNumberFormat="1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41" xfId="0" applyNumberFormat="1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vertical="center"/>
    </xf>
    <xf numFmtId="2" fontId="3" fillId="8" borderId="21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2" fontId="3" fillId="0" borderId="21" xfId="0" applyNumberFormat="1" applyFont="1" applyBorder="1" applyAlignment="1">
      <alignment horizontal="left" vertical="center"/>
    </xf>
    <xf numFmtId="2" fontId="3" fillId="8" borderId="21" xfId="0" applyNumberFormat="1" applyFont="1" applyFill="1" applyBorder="1" applyAlignment="1">
      <alignment vertical="center"/>
    </xf>
    <xf numFmtId="2" fontId="3" fillId="8" borderId="15" xfId="0" applyNumberFormat="1" applyFont="1" applyFill="1" applyBorder="1" applyAlignment="1">
      <alignment vertical="center"/>
    </xf>
    <xf numFmtId="2" fontId="3" fillId="8" borderId="21" xfId="0" applyNumberFormat="1" applyFont="1" applyFill="1" applyBorder="1" applyAlignment="1">
      <alignment horizontal="left" vertical="center"/>
    </xf>
    <xf numFmtId="2" fontId="3" fillId="8" borderId="18" xfId="0" applyNumberFormat="1" applyFont="1" applyFill="1" applyBorder="1" applyAlignment="1">
      <alignment horizontal="left" vertical="center"/>
    </xf>
    <xf numFmtId="2" fontId="3" fillId="8" borderId="42" xfId="0" applyNumberFormat="1" applyFont="1" applyFill="1" applyBorder="1" applyAlignment="1">
      <alignment vertical="center"/>
    </xf>
    <xf numFmtId="2" fontId="3" fillId="8" borderId="43" xfId="0" applyNumberFormat="1" applyFont="1" applyFill="1" applyBorder="1" applyAlignment="1">
      <alignment vertical="center"/>
    </xf>
    <xf numFmtId="2" fontId="3" fillId="8" borderId="41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  <xf numFmtId="16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7" fontId="2" fillId="8" borderId="32" xfId="0" applyNumberFormat="1" applyFont="1" applyFill="1" applyBorder="1" applyAlignment="1">
      <alignment horizontal="center" vertical="center"/>
    </xf>
    <xf numFmtId="167" fontId="2" fillId="8" borderId="33" xfId="0" applyNumberFormat="1" applyFont="1" applyFill="1" applyBorder="1" applyAlignment="1">
      <alignment horizontal="center" vertical="center"/>
    </xf>
    <xf numFmtId="167" fontId="9" fillId="8" borderId="30" xfId="0" applyNumberFormat="1" applyFont="1" applyFill="1" applyBorder="1" applyAlignment="1">
      <alignment horizontal="center" vertical="center"/>
    </xf>
    <xf numFmtId="167" fontId="2" fillId="8" borderId="31" xfId="0" applyNumberFormat="1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41" xfId="0" applyNumberFormat="1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10" borderId="40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7" fontId="8" fillId="5" borderId="26" xfId="0" applyNumberFormat="1" applyFont="1" applyFill="1" applyBorder="1" applyAlignment="1">
      <alignment horizontal="center" vertical="center"/>
    </xf>
    <xf numFmtId="17" fontId="8" fillId="5" borderId="5" xfId="0" applyNumberFormat="1" applyFont="1" applyFill="1" applyBorder="1" applyAlignment="1">
      <alignment horizontal="center" vertical="center"/>
    </xf>
    <xf numFmtId="17" fontId="8" fillId="5" borderId="13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166" fontId="5" fillId="2" borderId="9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/>
    </xf>
    <xf numFmtId="166" fontId="5" fillId="2" borderId="13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CAFD2DF0-C74E-49A3-A398-8B7E84280508}"/>
  </cellStyles>
  <dxfs count="11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3F3F3F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4BACC6"/>
          <bgColor rgb="FF4BACC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3F3F3F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4BACC6"/>
          <bgColor rgb="FF4BACC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3F3F3F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4BACC6"/>
          <bgColor rgb="FF4BACC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3F3F3F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4BACC6"/>
          <bgColor rgb="FF4BACC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3F3F3F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4BACC6"/>
          <bgColor rgb="FF4BACC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ill>
        <patternFill>
          <bgColor rgb="FFCCFF99"/>
        </patternFill>
      </fill>
    </dxf>
    <dxf>
      <fill>
        <patternFill patternType="lightGray">
          <fgColor rgb="FFFF0000"/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3F3F3F"/>
      </font>
      <fill>
        <patternFill patternType="solid">
          <fgColor rgb="FFBFBFBF"/>
          <bgColor rgb="FFBFBFBF"/>
        </patternFill>
      </fill>
    </dxf>
    <dxf>
      <fill>
        <patternFill patternType="solid">
          <fgColor rgb="FFFFCC00"/>
          <bgColor rgb="FFFFCC00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4BACC6"/>
          <bgColor rgb="FF4BACC6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9CCFF"/>
      <color rgb="FFCC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2A5A-740A-4E8F-9A96-5FB6588AE9F3}">
  <sheetPr>
    <tabColor theme="8" tint="0.59999389629810485"/>
  </sheetPr>
  <dimension ref="A1:CV48"/>
  <sheetViews>
    <sheetView tabSelected="1" zoomScaleNormal="100" workbookViewId="0">
      <selection activeCell="M69" sqref="M69"/>
    </sheetView>
  </sheetViews>
  <sheetFormatPr baseColWidth="10" defaultColWidth="11.44140625" defaultRowHeight="12" x14ac:dyDescent="0.25"/>
  <cols>
    <col min="1" max="3" width="2.6640625" style="1" customWidth="1"/>
    <col min="4" max="6" width="4.88671875" style="1" customWidth="1"/>
    <col min="7" max="9" width="2.6640625" style="1" customWidth="1"/>
    <col min="10" max="12" width="4.88671875" style="1" customWidth="1"/>
    <col min="13" max="15" width="2.6640625" style="1" customWidth="1"/>
    <col min="16" max="18" width="4.88671875" style="1" customWidth="1"/>
    <col min="19" max="21" width="2.6640625" style="1" customWidth="1"/>
    <col min="22" max="24" width="4.88671875" style="1" customWidth="1"/>
    <col min="25" max="27" width="2.6640625" style="1" customWidth="1"/>
    <col min="28" max="28" width="5.6640625" style="1" bestFit="1" customWidth="1"/>
    <col min="29" max="30" width="4.88671875" style="1" customWidth="1"/>
    <col min="31" max="33" width="2.6640625" style="1" customWidth="1"/>
    <col min="34" max="36" width="4.88671875" style="1" customWidth="1"/>
    <col min="37" max="39" width="2.6640625" style="1" customWidth="1"/>
    <col min="40" max="41" width="4.88671875" style="1" customWidth="1"/>
    <col min="42" max="42" width="5.5546875" style="1" bestFit="1" customWidth="1"/>
    <col min="43" max="45" width="2.6640625" style="1" customWidth="1"/>
    <col min="46" max="48" width="4.88671875" style="1" customWidth="1"/>
    <col min="49" max="51" width="2.6640625" style="1" customWidth="1"/>
    <col min="52" max="54" width="4.88671875" style="1" customWidth="1"/>
    <col min="55" max="57" width="2.6640625" style="1" customWidth="1"/>
    <col min="58" max="60" width="4.88671875" style="1" customWidth="1"/>
    <col min="61" max="63" width="2.6640625" style="1" customWidth="1"/>
    <col min="64" max="66" width="4.88671875" style="1" customWidth="1"/>
    <col min="67" max="69" width="2.6640625" style="1" customWidth="1"/>
    <col min="70" max="72" width="4.88671875" style="1" customWidth="1"/>
    <col min="73" max="100" width="2.6640625" style="113" customWidth="1"/>
    <col min="101" max="191" width="2.6640625" style="1" customWidth="1"/>
    <col min="192" max="16384" width="11.44140625" style="1"/>
  </cols>
  <sheetData>
    <row r="1" spans="1:100" ht="21" x14ac:dyDescent="0.25">
      <c r="G1" s="132" t="s">
        <v>0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</row>
    <row r="2" spans="1:100" ht="13.2" x14ac:dyDescent="0.25">
      <c r="G2" s="133" t="s">
        <v>1</v>
      </c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</row>
    <row r="3" spans="1:100" ht="13.2" x14ac:dyDescent="0.25"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</row>
    <row r="4" spans="1:100" ht="15.6" x14ac:dyDescent="0.3"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34" t="s">
        <v>33</v>
      </c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</row>
    <row r="5" spans="1:100" s="5" customFormat="1" ht="15.6" x14ac:dyDescent="0.3">
      <c r="G5" s="135" t="s">
        <v>7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5">
        <v>2024</v>
      </c>
      <c r="AQ5" s="18" t="s">
        <v>8</v>
      </c>
      <c r="AR5" s="136">
        <v>2025</v>
      </c>
      <c r="AS5" s="136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</row>
    <row r="6" spans="1:100" s="5" customFormat="1" ht="15.6" x14ac:dyDescent="0.3">
      <c r="AF6" s="136" t="s">
        <v>34</v>
      </c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</row>
    <row r="7" spans="1:100" s="5" customFormat="1" ht="15.6" x14ac:dyDescent="0.3"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</row>
    <row r="8" spans="1:100" ht="16.2" thickBot="1" x14ac:dyDescent="0.35"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</row>
    <row r="9" spans="1:100" s="3" customFormat="1" ht="12.6" thickBot="1" x14ac:dyDescent="0.3">
      <c r="A9" s="138">
        <f>DATE($AP$5,8,1)</f>
        <v>45505</v>
      </c>
      <c r="B9" s="139"/>
      <c r="C9" s="139"/>
      <c r="D9" s="139"/>
      <c r="E9" s="139"/>
      <c r="F9" s="140"/>
      <c r="G9" s="138">
        <f>DATE($AP$5,9,1)</f>
        <v>45536</v>
      </c>
      <c r="H9" s="139"/>
      <c r="I9" s="139"/>
      <c r="J9" s="139"/>
      <c r="K9" s="139"/>
      <c r="L9" s="140"/>
      <c r="M9" s="138">
        <f>DATE($AP$5,10,1)</f>
        <v>45566</v>
      </c>
      <c r="N9" s="139"/>
      <c r="O9" s="139"/>
      <c r="P9" s="139"/>
      <c r="Q9" s="139"/>
      <c r="R9" s="140"/>
      <c r="S9" s="138">
        <f>DATE($AP$5,11,1)</f>
        <v>45597</v>
      </c>
      <c r="T9" s="139"/>
      <c r="U9" s="139"/>
      <c r="V9" s="139"/>
      <c r="W9" s="139"/>
      <c r="X9" s="140"/>
      <c r="Y9" s="138">
        <f>DATE($AP$5,12,1)</f>
        <v>45627</v>
      </c>
      <c r="Z9" s="139"/>
      <c r="AA9" s="139"/>
      <c r="AB9" s="139"/>
      <c r="AC9" s="139"/>
      <c r="AD9" s="140"/>
      <c r="AE9" s="138">
        <f>DATE($AR$5,1,1)</f>
        <v>45658</v>
      </c>
      <c r="AF9" s="139"/>
      <c r="AG9" s="139"/>
      <c r="AH9" s="139"/>
      <c r="AI9" s="139"/>
      <c r="AJ9" s="140"/>
      <c r="AK9" s="138">
        <f>DATE($AR$5,2,1)</f>
        <v>45689</v>
      </c>
      <c r="AL9" s="139"/>
      <c r="AM9" s="139"/>
      <c r="AN9" s="139"/>
      <c r="AO9" s="139"/>
      <c r="AP9" s="140"/>
      <c r="AQ9" s="138">
        <f>DATE($AR$5,3,1)</f>
        <v>45717</v>
      </c>
      <c r="AR9" s="139"/>
      <c r="AS9" s="139"/>
      <c r="AT9" s="139"/>
      <c r="AU9" s="139"/>
      <c r="AV9" s="140"/>
      <c r="AW9" s="138">
        <f>DATE($AR$5,4,1)</f>
        <v>45748</v>
      </c>
      <c r="AX9" s="139"/>
      <c r="AY9" s="139"/>
      <c r="AZ9" s="139"/>
      <c r="BA9" s="139"/>
      <c r="BB9" s="140"/>
      <c r="BC9" s="138">
        <f>DATE($AR$5,5,1)</f>
        <v>45778</v>
      </c>
      <c r="BD9" s="139"/>
      <c r="BE9" s="139"/>
      <c r="BF9" s="139"/>
      <c r="BG9" s="139"/>
      <c r="BH9" s="140"/>
      <c r="BI9" s="138">
        <f>DATE($AR$5,6,1)</f>
        <v>45809</v>
      </c>
      <c r="BJ9" s="139"/>
      <c r="BK9" s="139"/>
      <c r="BL9" s="139"/>
      <c r="BM9" s="139"/>
      <c r="BN9" s="140"/>
      <c r="BO9" s="138">
        <f>DATE($AR$5,7,1)</f>
        <v>45839</v>
      </c>
      <c r="BP9" s="139"/>
      <c r="BQ9" s="139"/>
      <c r="BR9" s="139"/>
      <c r="BS9" s="139"/>
      <c r="BT9" s="140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</row>
    <row r="10" spans="1:100" s="3" customFormat="1" ht="21" thickBot="1" x14ac:dyDescent="0.3">
      <c r="A10" s="16"/>
      <c r="B10" s="17"/>
      <c r="C10" s="17"/>
      <c r="D10" s="24" t="s">
        <v>27</v>
      </c>
      <c r="E10" s="22" t="s">
        <v>28</v>
      </c>
      <c r="F10" s="23" t="s">
        <v>29</v>
      </c>
      <c r="G10" s="16"/>
      <c r="H10" s="17"/>
      <c r="I10" s="17"/>
      <c r="J10" s="24" t="s">
        <v>30</v>
      </c>
      <c r="K10" s="22" t="s">
        <v>31</v>
      </c>
      <c r="L10" s="23" t="s">
        <v>32</v>
      </c>
      <c r="M10" s="19"/>
      <c r="N10" s="20"/>
      <c r="O10" s="21"/>
      <c r="P10" s="24" t="s">
        <v>30</v>
      </c>
      <c r="Q10" s="22" t="s">
        <v>31</v>
      </c>
      <c r="R10" s="23" t="s">
        <v>32</v>
      </c>
      <c r="S10" s="19"/>
      <c r="T10" s="20"/>
      <c r="U10" s="21"/>
      <c r="V10" s="24" t="s">
        <v>30</v>
      </c>
      <c r="W10" s="22" t="s">
        <v>31</v>
      </c>
      <c r="X10" s="23" t="s">
        <v>32</v>
      </c>
      <c r="Y10" s="141"/>
      <c r="Z10" s="142"/>
      <c r="AA10" s="147"/>
      <c r="AB10" s="24" t="s">
        <v>30</v>
      </c>
      <c r="AC10" s="22" t="s">
        <v>31</v>
      </c>
      <c r="AD10" s="23" t="s">
        <v>32</v>
      </c>
      <c r="AE10" s="141"/>
      <c r="AF10" s="142"/>
      <c r="AG10" s="147"/>
      <c r="AH10" s="24" t="s">
        <v>30</v>
      </c>
      <c r="AI10" s="22" t="s">
        <v>31</v>
      </c>
      <c r="AJ10" s="23" t="s">
        <v>32</v>
      </c>
      <c r="AK10" s="141"/>
      <c r="AL10" s="142"/>
      <c r="AM10" s="147"/>
      <c r="AN10" s="24" t="s">
        <v>30</v>
      </c>
      <c r="AO10" s="22" t="s">
        <v>31</v>
      </c>
      <c r="AP10" s="23" t="s">
        <v>32</v>
      </c>
      <c r="AQ10" s="141"/>
      <c r="AR10" s="142"/>
      <c r="AS10" s="147"/>
      <c r="AT10" s="24" t="s">
        <v>30</v>
      </c>
      <c r="AU10" s="22" t="s">
        <v>31</v>
      </c>
      <c r="AV10" s="23" t="s">
        <v>32</v>
      </c>
      <c r="AW10" s="19"/>
      <c r="AX10" s="20"/>
      <c r="AY10" s="21"/>
      <c r="AZ10" s="24" t="s">
        <v>30</v>
      </c>
      <c r="BA10" s="22" t="s">
        <v>31</v>
      </c>
      <c r="BB10" s="23" t="s">
        <v>32</v>
      </c>
      <c r="BC10" s="141"/>
      <c r="BD10" s="142"/>
      <c r="BE10" s="147"/>
      <c r="BF10" s="24" t="s">
        <v>30</v>
      </c>
      <c r="BG10" s="22" t="s">
        <v>31</v>
      </c>
      <c r="BH10" s="23" t="s">
        <v>32</v>
      </c>
      <c r="BI10" s="141"/>
      <c r="BJ10" s="142"/>
      <c r="BK10" s="142"/>
      <c r="BL10" s="24" t="s">
        <v>30</v>
      </c>
      <c r="BM10" s="22" t="s">
        <v>31</v>
      </c>
      <c r="BN10" s="23" t="s">
        <v>32</v>
      </c>
      <c r="BO10" s="143"/>
      <c r="BP10" s="144"/>
      <c r="BQ10" s="144"/>
      <c r="BR10" s="24" t="s">
        <v>30</v>
      </c>
      <c r="BS10" s="22" t="s">
        <v>31</v>
      </c>
      <c r="BT10" s="23" t="s">
        <v>32</v>
      </c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</row>
    <row r="11" spans="1:100" s="3" customFormat="1" x14ac:dyDescent="0.25">
      <c r="A11" s="72">
        <v>31</v>
      </c>
      <c r="B11" s="33">
        <f>A9</f>
        <v>45505</v>
      </c>
      <c r="C11" s="34" t="str">
        <f>UPPER(LEFT(TEXT(B11,"JJJJ"),1))</f>
        <v>J</v>
      </c>
      <c r="D11" s="39"/>
      <c r="E11" s="28"/>
      <c r="F11" s="40"/>
      <c r="G11" s="56"/>
      <c r="H11" s="33">
        <f>G9</f>
        <v>45536</v>
      </c>
      <c r="I11" s="34" t="str">
        <f>UPPER(LEFT(TEXT(H11,"JJJJ"),1))</f>
        <v>D</v>
      </c>
      <c r="J11" s="39"/>
      <c r="K11" s="28"/>
      <c r="L11" s="40"/>
      <c r="M11" s="56"/>
      <c r="N11" s="33">
        <f>M9</f>
        <v>45566</v>
      </c>
      <c r="O11" s="34" t="str">
        <f>UPPER(LEFT(TEXT(N11,"JJJJ"),1))</f>
        <v>M</v>
      </c>
      <c r="P11" s="15" t="s">
        <v>9</v>
      </c>
      <c r="Q11" s="15" t="s">
        <v>9</v>
      </c>
      <c r="R11" s="41" t="s">
        <v>10</v>
      </c>
      <c r="S11" s="56"/>
      <c r="T11" s="121">
        <f>S9</f>
        <v>45597</v>
      </c>
      <c r="U11" s="122" t="str">
        <f>UPPER(LEFT(TEXT(T11,"JJJJ"),1))</f>
        <v>V</v>
      </c>
      <c r="V11" s="93" t="s">
        <v>23</v>
      </c>
      <c r="W11" s="94"/>
      <c r="X11" s="95"/>
      <c r="Y11" s="75"/>
      <c r="Z11" s="33">
        <f>Y9</f>
        <v>45627</v>
      </c>
      <c r="AA11" s="34" t="str">
        <f>UPPER(LEFT(TEXT(Z11,"JJJJ"),1))</f>
        <v>D</v>
      </c>
      <c r="AB11" s="39"/>
      <c r="AC11" s="14"/>
      <c r="AD11" s="12"/>
      <c r="AE11" s="75">
        <v>1</v>
      </c>
      <c r="AF11" s="80">
        <f>AE9</f>
        <v>45658</v>
      </c>
      <c r="AG11" s="34" t="str">
        <f>UPPER(LEFT(TEXT(AF11,"JJJJ"),1))</f>
        <v>M</v>
      </c>
      <c r="AH11" s="101" t="s">
        <v>22</v>
      </c>
      <c r="AI11" s="94"/>
      <c r="AJ11" s="95"/>
      <c r="AK11" s="75"/>
      <c r="AL11" s="33">
        <f>AK9</f>
        <v>45689</v>
      </c>
      <c r="AM11" s="34" t="str">
        <f>UPPER(LEFT(TEXT(AL11,"JJJJ"),1))</f>
        <v>S</v>
      </c>
      <c r="AN11" s="39"/>
      <c r="AO11" s="14"/>
      <c r="AP11" s="40"/>
      <c r="AQ11" s="75"/>
      <c r="AR11" s="33">
        <f>AQ9</f>
        <v>45717</v>
      </c>
      <c r="AS11" s="34" t="str">
        <f>UPPER(LEFT(TEXT(AR11,"JJJJ"),1))</f>
        <v>S</v>
      </c>
      <c r="AT11" s="91"/>
      <c r="AU11" s="91"/>
      <c r="AV11" s="92"/>
      <c r="AW11" s="75">
        <v>14</v>
      </c>
      <c r="AX11" s="33">
        <f>AW9</f>
        <v>45748</v>
      </c>
      <c r="AY11" s="34" t="str">
        <f>UPPER(LEFT(TEXT(AX11,"JJJJ"),1))</f>
        <v>M</v>
      </c>
      <c r="AZ11" s="15" t="s">
        <v>9</v>
      </c>
      <c r="BA11" s="15" t="s">
        <v>10</v>
      </c>
      <c r="BB11" s="13" t="s">
        <v>10</v>
      </c>
      <c r="BC11" s="75"/>
      <c r="BD11" s="33">
        <f>BC9</f>
        <v>45778</v>
      </c>
      <c r="BE11" s="34" t="str">
        <f>UPPER(LEFT(TEXT(BD11,"JJJJ"),1))</f>
        <v>J</v>
      </c>
      <c r="BF11" s="103" t="s">
        <v>25</v>
      </c>
      <c r="BG11" s="104"/>
      <c r="BH11" s="95"/>
      <c r="BI11" s="65"/>
      <c r="BJ11" s="33">
        <f>BI9</f>
        <v>45809</v>
      </c>
      <c r="BK11" s="34" t="str">
        <f>UPPER(LEFT(TEXT(BJ11,"JJJJ"),1))</f>
        <v>D</v>
      </c>
      <c r="BL11" s="39"/>
      <c r="BM11" s="14"/>
      <c r="BN11" s="12"/>
      <c r="BO11" s="75">
        <v>27</v>
      </c>
      <c r="BP11" s="33">
        <f>BO9</f>
        <v>45839</v>
      </c>
      <c r="BQ11" s="34" t="str">
        <f>UPPER(LEFT(TEXT(BP11,"JJJJ"),1))</f>
        <v>M</v>
      </c>
      <c r="BR11" s="39"/>
      <c r="BS11" s="15" t="s">
        <v>10</v>
      </c>
      <c r="BT11" s="129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</row>
    <row r="12" spans="1:100" s="3" customFormat="1" x14ac:dyDescent="0.25">
      <c r="A12" s="73"/>
      <c r="B12" s="43">
        <f>B11+1</f>
        <v>45506</v>
      </c>
      <c r="C12" s="36" t="str">
        <f t="shared" ref="C12:C41" si="0">UPPER(LEFT(TEXT(B12,"JJJJ"),1))</f>
        <v>V</v>
      </c>
      <c r="D12" s="29"/>
      <c r="E12" s="27"/>
      <c r="F12" s="41"/>
      <c r="G12" s="31"/>
      <c r="H12" s="43">
        <f>H11+1</f>
        <v>45537</v>
      </c>
      <c r="I12" s="36" t="str">
        <f t="shared" ref="I12:I41" si="1">UPPER(LEFT(TEXT(H12,"JJJJ"),1))</f>
        <v>L</v>
      </c>
      <c r="J12" s="29"/>
      <c r="K12" s="27"/>
      <c r="L12" s="41" t="s">
        <v>10</v>
      </c>
      <c r="M12" s="31">
        <v>40</v>
      </c>
      <c r="N12" s="43">
        <f>N11+1</f>
        <v>45567</v>
      </c>
      <c r="O12" s="36" t="str">
        <f t="shared" ref="O12:O41" si="2">UPPER(LEFT(TEXT(N12,"JJJJ"),1))</f>
        <v>M</v>
      </c>
      <c r="P12" s="15" t="s">
        <v>9</v>
      </c>
      <c r="Q12" s="15" t="s">
        <v>9</v>
      </c>
      <c r="R12" s="41" t="s">
        <v>10</v>
      </c>
      <c r="S12" s="31"/>
      <c r="T12" s="119">
        <f>T11+1</f>
        <v>45598</v>
      </c>
      <c r="U12" s="120" t="str">
        <f t="shared" ref="U12:U41" si="3">UPPER(LEFT(TEXT(T12,"JJJJ"),1))</f>
        <v>S</v>
      </c>
      <c r="V12" s="87"/>
      <c r="W12" s="85"/>
      <c r="X12" s="88"/>
      <c r="Y12" s="77"/>
      <c r="Z12" s="43">
        <f>Z11+1</f>
        <v>45628</v>
      </c>
      <c r="AA12" s="36" t="str">
        <f t="shared" ref="AA12:AA41" si="4">UPPER(LEFT(TEXT(Z12,"JJJJ"),1))</f>
        <v>L</v>
      </c>
      <c r="AB12" s="15" t="s">
        <v>9</v>
      </c>
      <c r="AC12" s="15" t="s">
        <v>10</v>
      </c>
      <c r="AD12" s="41" t="s">
        <v>9</v>
      </c>
      <c r="AE12" s="77"/>
      <c r="AF12" s="43">
        <f>AF11+1</f>
        <v>45659</v>
      </c>
      <c r="AG12" s="36" t="str">
        <f t="shared" ref="AG12:AG41" si="5">UPPER(LEFT(TEXT(AF12,"JJJJ"),1))</f>
        <v>J</v>
      </c>
      <c r="AH12" s="15" t="s">
        <v>11</v>
      </c>
      <c r="AI12" s="15" t="s">
        <v>11</v>
      </c>
      <c r="AJ12" s="13" t="s">
        <v>11</v>
      </c>
      <c r="AK12" s="77"/>
      <c r="AL12" s="35">
        <f>AL11+1</f>
        <v>45690</v>
      </c>
      <c r="AM12" s="36" t="str">
        <f>UPPER(LEFT(TEXT(AL12,"JJJJ"),1))</f>
        <v>D</v>
      </c>
      <c r="AN12" s="29"/>
      <c r="AO12" s="15"/>
      <c r="AP12" s="41"/>
      <c r="AQ12" s="77"/>
      <c r="AR12" s="35">
        <f>AR11+1</f>
        <v>45718</v>
      </c>
      <c r="AS12" s="36" t="str">
        <f>UPPER(LEFT(TEXT(AR12,"JJJJ"),1))</f>
        <v>D</v>
      </c>
      <c r="AT12" s="15"/>
      <c r="AU12" s="15"/>
      <c r="AV12" s="41"/>
      <c r="AW12" s="77"/>
      <c r="AX12" s="35">
        <f>AX11+1</f>
        <v>45749</v>
      </c>
      <c r="AY12" s="36" t="str">
        <f>UPPER(LEFT(TEXT(AX12,"JJJJ"),1))</f>
        <v>M</v>
      </c>
      <c r="AZ12" s="15" t="s">
        <v>9</v>
      </c>
      <c r="BA12" s="15" t="s">
        <v>10</v>
      </c>
      <c r="BB12" s="13" t="s">
        <v>10</v>
      </c>
      <c r="BC12" s="77"/>
      <c r="BD12" s="35">
        <f>BD11+1</f>
        <v>45779</v>
      </c>
      <c r="BE12" s="36" t="str">
        <f>UPPER(LEFT(TEXT(BD12,"JJJJ"),1))</f>
        <v>V</v>
      </c>
      <c r="BF12" s="15" t="s">
        <v>11</v>
      </c>
      <c r="BG12" s="15" t="s">
        <v>11</v>
      </c>
      <c r="BH12" s="41" t="s">
        <v>11</v>
      </c>
      <c r="BI12" s="77"/>
      <c r="BJ12" s="35">
        <f>BJ11+1</f>
        <v>45810</v>
      </c>
      <c r="BK12" s="36" t="str">
        <f>UPPER(LEFT(TEXT(BJ12,"JJJJ"),1))</f>
        <v>L</v>
      </c>
      <c r="BL12" s="15" t="s">
        <v>10</v>
      </c>
      <c r="BM12" s="15" t="s">
        <v>10</v>
      </c>
      <c r="BN12" s="13" t="s">
        <v>16</v>
      </c>
      <c r="BO12" s="77"/>
      <c r="BP12" s="35">
        <f>BP11+1</f>
        <v>45840</v>
      </c>
      <c r="BQ12" s="36" t="str">
        <f>UPPER(LEFT(TEXT(BP12,"JJJJ"),1))</f>
        <v>M</v>
      </c>
      <c r="BR12" s="29"/>
      <c r="BS12" s="15" t="s">
        <v>10</v>
      </c>
      <c r="BT12" s="41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</row>
    <row r="13" spans="1:100" s="3" customFormat="1" ht="12.75" customHeight="1" x14ac:dyDescent="0.25">
      <c r="A13" s="73"/>
      <c r="B13" s="43">
        <f t="shared" ref="B13:B40" si="6">B12+1</f>
        <v>45507</v>
      </c>
      <c r="C13" s="36" t="str">
        <f t="shared" si="0"/>
        <v>S</v>
      </c>
      <c r="D13" s="55"/>
      <c r="E13" s="15"/>
      <c r="F13" s="41"/>
      <c r="G13" s="31"/>
      <c r="H13" s="43">
        <f t="shared" ref="H13:H40" si="7">H12+1</f>
        <v>45538</v>
      </c>
      <c r="I13" s="36" t="str">
        <f t="shared" si="1"/>
        <v>M</v>
      </c>
      <c r="J13" s="55"/>
      <c r="K13" s="15"/>
      <c r="L13" s="41" t="s">
        <v>10</v>
      </c>
      <c r="M13" s="31"/>
      <c r="N13" s="43">
        <f t="shared" ref="N13:N41" si="8">N12+1</f>
        <v>45568</v>
      </c>
      <c r="O13" s="36" t="str">
        <f t="shared" si="2"/>
        <v>J</v>
      </c>
      <c r="P13" s="15" t="s">
        <v>9</v>
      </c>
      <c r="Q13" s="15" t="s">
        <v>9</v>
      </c>
      <c r="R13" s="41" t="s">
        <v>10</v>
      </c>
      <c r="S13" s="31"/>
      <c r="T13" s="119">
        <f t="shared" ref="T13:T39" si="9">T12+1</f>
        <v>45599</v>
      </c>
      <c r="U13" s="120" t="str">
        <f t="shared" si="3"/>
        <v>D</v>
      </c>
      <c r="V13" s="131"/>
      <c r="W13" s="85"/>
      <c r="X13" s="88"/>
      <c r="Y13" s="77"/>
      <c r="Z13" s="43">
        <f t="shared" ref="Z13:Z41" si="10">Z12+1</f>
        <v>45629</v>
      </c>
      <c r="AA13" s="36" t="str">
        <f t="shared" si="4"/>
        <v>M</v>
      </c>
      <c r="AB13" s="15" t="s">
        <v>9</v>
      </c>
      <c r="AC13" s="15" t="s">
        <v>10</v>
      </c>
      <c r="AD13" s="41" t="s">
        <v>9</v>
      </c>
      <c r="AE13" s="77"/>
      <c r="AF13" s="43">
        <f t="shared" ref="AF13:AF41" si="11">AF12+1</f>
        <v>45660</v>
      </c>
      <c r="AG13" s="36" t="str">
        <f t="shared" si="5"/>
        <v>V</v>
      </c>
      <c r="AH13" s="15" t="s">
        <v>11</v>
      </c>
      <c r="AI13" s="15" t="s">
        <v>11</v>
      </c>
      <c r="AJ13" s="13" t="s">
        <v>11</v>
      </c>
      <c r="AK13" s="77"/>
      <c r="AL13" s="35">
        <f t="shared" ref="AL13:AL38" si="12">AL12+1</f>
        <v>45691</v>
      </c>
      <c r="AM13" s="36" t="str">
        <f t="shared" ref="AM13:AM41" si="13">UPPER(LEFT(TEXT(AL13,"JJJJ"),1))</f>
        <v>L</v>
      </c>
      <c r="AN13" s="131" t="s">
        <v>9</v>
      </c>
      <c r="AO13" s="15" t="s">
        <v>9</v>
      </c>
      <c r="AP13" s="13" t="s">
        <v>10</v>
      </c>
      <c r="AQ13" s="77"/>
      <c r="AR13" s="35">
        <f t="shared" ref="AR13:AR41" si="14">AR12+1</f>
        <v>45719</v>
      </c>
      <c r="AS13" s="36" t="str">
        <f t="shared" ref="AS13:AS41" si="15">UPPER(LEFT(TEXT(AR13,"JJJJ"),1))</f>
        <v>L</v>
      </c>
      <c r="AT13" s="15" t="s">
        <v>11</v>
      </c>
      <c r="AU13" s="15" t="s">
        <v>10</v>
      </c>
      <c r="AV13" s="13" t="s">
        <v>10</v>
      </c>
      <c r="AW13" s="77"/>
      <c r="AX13" s="35">
        <f t="shared" ref="AX13:AX40" si="16">AX12+1</f>
        <v>45750</v>
      </c>
      <c r="AY13" s="36" t="str">
        <f t="shared" ref="AY13:AY41" si="17">UPPER(LEFT(TEXT(AX13,"JJJJ"),1))</f>
        <v>J</v>
      </c>
      <c r="AZ13" s="15" t="s">
        <v>9</v>
      </c>
      <c r="BA13" s="15" t="s">
        <v>10</v>
      </c>
      <c r="BB13" s="13" t="s">
        <v>10</v>
      </c>
      <c r="BC13" s="77"/>
      <c r="BD13" s="35">
        <f t="shared" ref="BD13:BD41" si="18">BD12+1</f>
        <v>45780</v>
      </c>
      <c r="BE13" s="36" t="str">
        <f t="shared" ref="BE13:BE41" si="19">UPPER(LEFT(TEXT(BD13,"JJJJ"),1))</f>
        <v>S</v>
      </c>
      <c r="BF13" s="15"/>
      <c r="BG13" s="15"/>
      <c r="BH13" s="41"/>
      <c r="BI13" s="77">
        <v>23</v>
      </c>
      <c r="BJ13" s="35">
        <f t="shared" ref="BJ13:BJ40" si="20">BJ12+1</f>
        <v>45811</v>
      </c>
      <c r="BK13" s="36" t="str">
        <f t="shared" ref="BK13:BK41" si="21">UPPER(LEFT(TEXT(BJ13,"JJJJ"),1))</f>
        <v>M</v>
      </c>
      <c r="BL13" s="15" t="s">
        <v>10</v>
      </c>
      <c r="BM13" s="15" t="s">
        <v>10</v>
      </c>
      <c r="BN13" s="13" t="s">
        <v>16</v>
      </c>
      <c r="BO13" s="77"/>
      <c r="BP13" s="35">
        <f t="shared" ref="BP13:BP41" si="22">BP12+1</f>
        <v>45841</v>
      </c>
      <c r="BQ13" s="36" t="str">
        <f t="shared" ref="BQ13:BQ41" si="23">UPPER(LEFT(TEXT(BP13,"JJJJ"),1))</f>
        <v>J</v>
      </c>
      <c r="BR13" s="29"/>
      <c r="BS13" s="15" t="s">
        <v>10</v>
      </c>
      <c r="BT13" s="41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6" t="s">
        <v>9</v>
      </c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</row>
    <row r="14" spans="1:100" s="3" customFormat="1" ht="12.75" customHeight="1" x14ac:dyDescent="0.25">
      <c r="A14" s="73"/>
      <c r="B14" s="43">
        <f t="shared" si="6"/>
        <v>45508</v>
      </c>
      <c r="C14" s="36" t="str">
        <f t="shared" si="0"/>
        <v>D</v>
      </c>
      <c r="D14" s="55"/>
      <c r="E14" s="15"/>
      <c r="F14" s="41"/>
      <c r="G14" s="31">
        <v>36</v>
      </c>
      <c r="H14" s="43">
        <f t="shared" si="7"/>
        <v>45539</v>
      </c>
      <c r="I14" s="36" t="str">
        <f t="shared" si="1"/>
        <v>M</v>
      </c>
      <c r="J14" s="55"/>
      <c r="K14" s="15"/>
      <c r="L14" s="41" t="s">
        <v>10</v>
      </c>
      <c r="M14" s="31"/>
      <c r="N14" s="43">
        <f t="shared" si="8"/>
        <v>45569</v>
      </c>
      <c r="O14" s="36" t="str">
        <f t="shared" si="2"/>
        <v>V</v>
      </c>
      <c r="P14" s="15" t="s">
        <v>9</v>
      </c>
      <c r="Q14" s="124"/>
      <c r="R14" s="41" t="s">
        <v>10</v>
      </c>
      <c r="S14" s="31"/>
      <c r="T14" s="43">
        <f t="shared" si="9"/>
        <v>45600</v>
      </c>
      <c r="U14" s="36" t="str">
        <f t="shared" si="3"/>
        <v>L</v>
      </c>
      <c r="V14" s="15" t="s">
        <v>10</v>
      </c>
      <c r="W14" s="125"/>
      <c r="X14" s="41" t="s">
        <v>9</v>
      </c>
      <c r="Y14" s="77">
        <v>49</v>
      </c>
      <c r="Z14" s="43">
        <f t="shared" si="10"/>
        <v>45630</v>
      </c>
      <c r="AA14" s="36" t="str">
        <f t="shared" si="4"/>
        <v>M</v>
      </c>
      <c r="AB14" s="15" t="s">
        <v>9</v>
      </c>
      <c r="AC14" s="15" t="s">
        <v>10</v>
      </c>
      <c r="AD14" s="41" t="s">
        <v>9</v>
      </c>
      <c r="AE14" s="77"/>
      <c r="AF14" s="43">
        <f t="shared" si="11"/>
        <v>45661</v>
      </c>
      <c r="AG14" s="36" t="str">
        <f t="shared" si="5"/>
        <v>S</v>
      </c>
      <c r="AH14" s="85"/>
      <c r="AI14" s="85"/>
      <c r="AJ14" s="86"/>
      <c r="AK14" s="77"/>
      <c r="AL14" s="35">
        <f t="shared" si="12"/>
        <v>45692</v>
      </c>
      <c r="AM14" s="36" t="str">
        <f t="shared" si="13"/>
        <v>M</v>
      </c>
      <c r="AN14" s="131" t="s">
        <v>9</v>
      </c>
      <c r="AO14" s="130"/>
      <c r="AP14" s="13" t="s">
        <v>10</v>
      </c>
      <c r="AQ14" s="77">
        <v>10</v>
      </c>
      <c r="AR14" s="35">
        <f t="shared" si="14"/>
        <v>45720</v>
      </c>
      <c r="AS14" s="36" t="str">
        <f t="shared" si="15"/>
        <v>M</v>
      </c>
      <c r="AT14" s="15" t="s">
        <v>11</v>
      </c>
      <c r="AU14" s="15" t="s">
        <v>10</v>
      </c>
      <c r="AV14" s="13" t="s">
        <v>10</v>
      </c>
      <c r="AW14" s="77"/>
      <c r="AX14" s="35">
        <f t="shared" si="16"/>
        <v>45751</v>
      </c>
      <c r="AY14" s="36" t="str">
        <f t="shared" si="17"/>
        <v>V</v>
      </c>
      <c r="AZ14" s="15" t="s">
        <v>9</v>
      </c>
      <c r="BA14" s="15" t="s">
        <v>10</v>
      </c>
      <c r="BB14" s="13" t="s">
        <v>10</v>
      </c>
      <c r="BC14" s="77"/>
      <c r="BD14" s="35">
        <f t="shared" si="18"/>
        <v>45781</v>
      </c>
      <c r="BE14" s="36" t="str">
        <f t="shared" si="19"/>
        <v>D</v>
      </c>
      <c r="BF14" s="15"/>
      <c r="BG14" s="15"/>
      <c r="BH14" s="41"/>
      <c r="BI14" s="77"/>
      <c r="BJ14" s="35">
        <f t="shared" si="20"/>
        <v>45812</v>
      </c>
      <c r="BK14" s="36" t="str">
        <f t="shared" si="21"/>
        <v>M</v>
      </c>
      <c r="BL14" s="15" t="s">
        <v>10</v>
      </c>
      <c r="BM14" s="15" t="s">
        <v>10</v>
      </c>
      <c r="BN14" s="13" t="s">
        <v>16</v>
      </c>
      <c r="BO14" s="77"/>
      <c r="BP14" s="35">
        <f t="shared" si="22"/>
        <v>45842</v>
      </c>
      <c r="BQ14" s="36" t="str">
        <f t="shared" si="23"/>
        <v>V</v>
      </c>
      <c r="BR14" s="29"/>
      <c r="BS14" s="15" t="s">
        <v>10</v>
      </c>
      <c r="BT14" s="41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6" t="s">
        <v>10</v>
      </c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</row>
    <row r="15" spans="1:100" s="3" customFormat="1" ht="12.75" customHeight="1" x14ac:dyDescent="0.25">
      <c r="A15" s="73"/>
      <c r="B15" s="43">
        <f t="shared" si="6"/>
        <v>45509</v>
      </c>
      <c r="C15" s="36" t="str">
        <f t="shared" si="0"/>
        <v>L</v>
      </c>
      <c r="D15" s="55"/>
      <c r="E15" s="15"/>
      <c r="F15" s="41"/>
      <c r="G15" s="31"/>
      <c r="H15" s="43">
        <f t="shared" si="7"/>
        <v>45540</v>
      </c>
      <c r="I15" s="36" t="str">
        <f t="shared" si="1"/>
        <v>J</v>
      </c>
      <c r="J15" s="55"/>
      <c r="K15" s="15"/>
      <c r="L15" s="41" t="s">
        <v>10</v>
      </c>
      <c r="M15" s="31"/>
      <c r="N15" s="43">
        <f t="shared" si="8"/>
        <v>45570</v>
      </c>
      <c r="O15" s="36" t="str">
        <f t="shared" si="2"/>
        <v>S</v>
      </c>
      <c r="P15" s="15"/>
      <c r="Q15" s="15"/>
      <c r="R15" s="41"/>
      <c r="S15" s="31"/>
      <c r="T15" s="43">
        <f t="shared" si="9"/>
        <v>45601</v>
      </c>
      <c r="U15" s="36" t="str">
        <f t="shared" si="3"/>
        <v>M</v>
      </c>
      <c r="V15" s="15" t="s">
        <v>10</v>
      </c>
      <c r="W15" s="125"/>
      <c r="X15" s="41" t="s">
        <v>9</v>
      </c>
      <c r="Y15" s="77"/>
      <c r="Z15" s="43">
        <f t="shared" si="10"/>
        <v>45631</v>
      </c>
      <c r="AA15" s="36" t="str">
        <f t="shared" si="4"/>
        <v>J</v>
      </c>
      <c r="AB15" s="125" t="s">
        <v>9</v>
      </c>
      <c r="AC15" s="15" t="s">
        <v>10</v>
      </c>
      <c r="AD15" s="41" t="s">
        <v>9</v>
      </c>
      <c r="AE15" s="77"/>
      <c r="AF15" s="43">
        <f t="shared" si="11"/>
        <v>45662</v>
      </c>
      <c r="AG15" s="36" t="str">
        <f t="shared" si="5"/>
        <v>D</v>
      </c>
      <c r="AH15" s="85"/>
      <c r="AI15" s="85"/>
      <c r="AJ15" s="86"/>
      <c r="AK15" s="77">
        <v>6</v>
      </c>
      <c r="AL15" s="35">
        <f t="shared" si="12"/>
        <v>45693</v>
      </c>
      <c r="AM15" s="36" t="str">
        <f t="shared" si="13"/>
        <v>M</v>
      </c>
      <c r="AN15" s="15" t="s">
        <v>9</v>
      </c>
      <c r="AO15" s="15" t="s">
        <v>9</v>
      </c>
      <c r="AP15" s="13" t="s">
        <v>10</v>
      </c>
      <c r="AQ15" s="77"/>
      <c r="AR15" s="35">
        <f t="shared" si="14"/>
        <v>45721</v>
      </c>
      <c r="AS15" s="36" t="str">
        <f t="shared" si="15"/>
        <v>M</v>
      </c>
      <c r="AT15" s="15" t="s">
        <v>11</v>
      </c>
      <c r="AU15" s="15" t="s">
        <v>10</v>
      </c>
      <c r="AV15" s="13" t="s">
        <v>10</v>
      </c>
      <c r="AW15" s="77"/>
      <c r="AX15" s="35">
        <f t="shared" si="16"/>
        <v>45752</v>
      </c>
      <c r="AY15" s="36" t="str">
        <f t="shared" si="17"/>
        <v>S</v>
      </c>
      <c r="AZ15" s="29"/>
      <c r="BA15" s="15"/>
      <c r="BB15" s="13"/>
      <c r="BC15" s="77"/>
      <c r="BD15" s="35">
        <f t="shared" si="18"/>
        <v>45782</v>
      </c>
      <c r="BE15" s="36" t="str">
        <f t="shared" si="19"/>
        <v>L</v>
      </c>
      <c r="BF15" s="15" t="s">
        <v>10</v>
      </c>
      <c r="BG15" s="15" t="s">
        <v>10</v>
      </c>
      <c r="BH15" s="13" t="s">
        <v>21</v>
      </c>
      <c r="BI15" s="77"/>
      <c r="BJ15" s="35">
        <f t="shared" si="20"/>
        <v>45813</v>
      </c>
      <c r="BK15" s="36" t="str">
        <f t="shared" si="21"/>
        <v>J</v>
      </c>
      <c r="BL15" s="15" t="s">
        <v>10</v>
      </c>
      <c r="BM15" s="15" t="s">
        <v>10</v>
      </c>
      <c r="BN15" s="13" t="s">
        <v>16</v>
      </c>
      <c r="BO15" s="77"/>
      <c r="BP15" s="35">
        <f t="shared" si="22"/>
        <v>45843</v>
      </c>
      <c r="BQ15" s="36" t="str">
        <f t="shared" si="23"/>
        <v>S</v>
      </c>
      <c r="BR15" s="29"/>
      <c r="BS15" s="15"/>
      <c r="BT15" s="41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6" t="s">
        <v>11</v>
      </c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</row>
    <row r="16" spans="1:100" s="3" customFormat="1" x14ac:dyDescent="0.25">
      <c r="A16" s="73"/>
      <c r="B16" s="43">
        <f t="shared" si="6"/>
        <v>45510</v>
      </c>
      <c r="C16" s="36" t="str">
        <f t="shared" si="0"/>
        <v>M</v>
      </c>
      <c r="D16" s="55"/>
      <c r="E16" s="15"/>
      <c r="F16" s="41"/>
      <c r="G16" s="31"/>
      <c r="H16" s="43">
        <f t="shared" si="7"/>
        <v>45541</v>
      </c>
      <c r="I16" s="36" t="str">
        <f t="shared" si="1"/>
        <v>V</v>
      </c>
      <c r="J16" s="127"/>
      <c r="K16" s="15"/>
      <c r="L16" s="41" t="s">
        <v>10</v>
      </c>
      <c r="M16" s="31"/>
      <c r="N16" s="43">
        <f t="shared" si="8"/>
        <v>45571</v>
      </c>
      <c r="O16" s="36" t="str">
        <f t="shared" si="2"/>
        <v>D</v>
      </c>
      <c r="P16" s="15"/>
      <c r="Q16" s="15"/>
      <c r="R16" s="13"/>
      <c r="S16" s="31">
        <v>45</v>
      </c>
      <c r="T16" s="43">
        <f t="shared" si="9"/>
        <v>45602</v>
      </c>
      <c r="U16" s="36" t="str">
        <f t="shared" si="3"/>
        <v>M</v>
      </c>
      <c r="V16" s="15" t="s">
        <v>10</v>
      </c>
      <c r="W16" s="125"/>
      <c r="X16" s="41" t="s">
        <v>9</v>
      </c>
      <c r="Y16" s="77"/>
      <c r="Z16" s="43">
        <f t="shared" si="10"/>
        <v>45632</v>
      </c>
      <c r="AA16" s="36" t="str">
        <f t="shared" si="4"/>
        <v>V</v>
      </c>
      <c r="AB16" s="125"/>
      <c r="AC16" s="15" t="s">
        <v>10</v>
      </c>
      <c r="AD16" s="41" t="s">
        <v>9</v>
      </c>
      <c r="AE16" s="77"/>
      <c r="AF16" s="43">
        <f t="shared" si="11"/>
        <v>45663</v>
      </c>
      <c r="AG16" s="36" t="str">
        <f t="shared" si="5"/>
        <v>L</v>
      </c>
      <c r="AH16" s="15" t="s">
        <v>10</v>
      </c>
      <c r="AI16" s="125"/>
      <c r="AJ16" s="41" t="s">
        <v>9</v>
      </c>
      <c r="AK16" s="77"/>
      <c r="AL16" s="35">
        <f t="shared" si="12"/>
        <v>45694</v>
      </c>
      <c r="AM16" s="36" t="str">
        <f t="shared" si="13"/>
        <v>J</v>
      </c>
      <c r="AN16" s="15" t="s">
        <v>9</v>
      </c>
      <c r="AO16" s="15" t="s">
        <v>9</v>
      </c>
      <c r="AP16" s="13" t="s">
        <v>10</v>
      </c>
      <c r="AQ16" s="77"/>
      <c r="AR16" s="35">
        <f t="shared" si="14"/>
        <v>45722</v>
      </c>
      <c r="AS16" s="36" t="str">
        <f t="shared" si="15"/>
        <v>J</v>
      </c>
      <c r="AT16" s="15" t="s">
        <v>11</v>
      </c>
      <c r="AU16" s="15" t="s">
        <v>10</v>
      </c>
      <c r="AV16" s="13" t="s">
        <v>10</v>
      </c>
      <c r="AW16" s="77"/>
      <c r="AX16" s="35">
        <f t="shared" si="16"/>
        <v>45753</v>
      </c>
      <c r="AY16" s="36" t="str">
        <f t="shared" si="17"/>
        <v>D</v>
      </c>
      <c r="AZ16" s="29"/>
      <c r="BA16" s="15"/>
      <c r="BB16" s="13"/>
      <c r="BC16" s="77">
        <v>19</v>
      </c>
      <c r="BD16" s="35">
        <f t="shared" si="18"/>
        <v>45783</v>
      </c>
      <c r="BE16" s="36" t="str">
        <f t="shared" si="19"/>
        <v>M</v>
      </c>
      <c r="BF16" s="15" t="s">
        <v>10</v>
      </c>
      <c r="BG16" s="15" t="s">
        <v>10</v>
      </c>
      <c r="BH16" s="13" t="s">
        <v>9</v>
      </c>
      <c r="BI16" s="77"/>
      <c r="BJ16" s="35">
        <f t="shared" si="20"/>
        <v>45814</v>
      </c>
      <c r="BK16" s="36" t="str">
        <f t="shared" si="21"/>
        <v>V</v>
      </c>
      <c r="BL16" s="15" t="s">
        <v>10</v>
      </c>
      <c r="BM16" s="15" t="s">
        <v>10</v>
      </c>
      <c r="BN16" s="13" t="s">
        <v>16</v>
      </c>
      <c r="BO16" s="77"/>
      <c r="BP16" s="35">
        <f t="shared" si="22"/>
        <v>45844</v>
      </c>
      <c r="BQ16" s="36" t="str">
        <f t="shared" si="23"/>
        <v>D</v>
      </c>
      <c r="BR16" s="29"/>
      <c r="BS16" s="15"/>
      <c r="BT16" s="41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 t="s">
        <v>13</v>
      </c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</row>
    <row r="17" spans="1:100" s="3" customFormat="1" x14ac:dyDescent="0.25">
      <c r="A17" s="73">
        <v>32</v>
      </c>
      <c r="B17" s="43">
        <f t="shared" si="6"/>
        <v>45511</v>
      </c>
      <c r="C17" s="36" t="str">
        <f t="shared" si="0"/>
        <v>M</v>
      </c>
      <c r="D17" s="55"/>
      <c r="E17" s="15"/>
      <c r="F17" s="41"/>
      <c r="G17" s="31"/>
      <c r="H17" s="43">
        <f t="shared" si="7"/>
        <v>45542</v>
      </c>
      <c r="I17" s="36" t="str">
        <f t="shared" si="1"/>
        <v>S</v>
      </c>
      <c r="J17" s="55"/>
      <c r="K17" s="15"/>
      <c r="L17" s="41"/>
      <c r="M17" s="31"/>
      <c r="N17" s="43">
        <f t="shared" si="8"/>
        <v>45572</v>
      </c>
      <c r="O17" s="36" t="str">
        <f t="shared" si="2"/>
        <v>L</v>
      </c>
      <c r="P17" s="125"/>
      <c r="Q17" s="15" t="s">
        <v>10</v>
      </c>
      <c r="R17" s="41" t="s">
        <v>9</v>
      </c>
      <c r="S17" s="31"/>
      <c r="T17" s="43">
        <f t="shared" si="9"/>
        <v>45603</v>
      </c>
      <c r="U17" s="36" t="str">
        <f t="shared" si="3"/>
        <v>J</v>
      </c>
      <c r="V17" s="15" t="s">
        <v>10</v>
      </c>
      <c r="W17" s="125"/>
      <c r="X17" s="41" t="s">
        <v>9</v>
      </c>
      <c r="Y17" s="77"/>
      <c r="Z17" s="43">
        <f t="shared" si="10"/>
        <v>45633</v>
      </c>
      <c r="AA17" s="36" t="str">
        <f t="shared" si="4"/>
        <v>S</v>
      </c>
      <c r="AB17" s="15"/>
      <c r="AC17" s="15"/>
      <c r="AD17" s="41"/>
      <c r="AE17" s="77"/>
      <c r="AF17" s="43">
        <f t="shared" si="11"/>
        <v>45664</v>
      </c>
      <c r="AG17" s="36" t="str">
        <f t="shared" si="5"/>
        <v>M</v>
      </c>
      <c r="AH17" s="15" t="s">
        <v>10</v>
      </c>
      <c r="AI17" s="125"/>
      <c r="AJ17" s="41" t="s">
        <v>9</v>
      </c>
      <c r="AK17" s="77"/>
      <c r="AL17" s="35">
        <f t="shared" si="12"/>
        <v>45695</v>
      </c>
      <c r="AM17" s="36" t="str">
        <f t="shared" si="13"/>
        <v>V</v>
      </c>
      <c r="AN17" s="15" t="s">
        <v>9</v>
      </c>
      <c r="AO17" s="15" t="s">
        <v>9</v>
      </c>
      <c r="AP17" s="13" t="s">
        <v>10</v>
      </c>
      <c r="AQ17" s="77"/>
      <c r="AR17" s="35">
        <f t="shared" si="14"/>
        <v>45723</v>
      </c>
      <c r="AS17" s="36" t="str">
        <f t="shared" si="15"/>
        <v>V</v>
      </c>
      <c r="AT17" s="15" t="s">
        <v>11</v>
      </c>
      <c r="AU17" s="15" t="s">
        <v>10</v>
      </c>
      <c r="AV17" s="13" t="s">
        <v>10</v>
      </c>
      <c r="AW17" s="77"/>
      <c r="AX17" s="35">
        <f t="shared" si="16"/>
        <v>45754</v>
      </c>
      <c r="AY17" s="36" t="str">
        <f t="shared" si="17"/>
        <v>L</v>
      </c>
      <c r="AZ17" s="15" t="s">
        <v>10</v>
      </c>
      <c r="BA17" s="15" t="s">
        <v>10</v>
      </c>
      <c r="BB17" s="128"/>
      <c r="BC17" s="77"/>
      <c r="BD17" s="35">
        <f t="shared" si="18"/>
        <v>45784</v>
      </c>
      <c r="BE17" s="36" t="str">
        <f t="shared" si="19"/>
        <v>M</v>
      </c>
      <c r="BF17" s="15" t="s">
        <v>10</v>
      </c>
      <c r="BG17" s="15" t="s">
        <v>10</v>
      </c>
      <c r="BH17" s="13" t="s">
        <v>9</v>
      </c>
      <c r="BI17" s="77"/>
      <c r="BJ17" s="35">
        <f t="shared" si="20"/>
        <v>45815</v>
      </c>
      <c r="BK17" s="36" t="str">
        <f t="shared" si="21"/>
        <v>S</v>
      </c>
      <c r="BL17" s="15"/>
      <c r="BM17" s="15"/>
      <c r="BN17" s="13"/>
      <c r="BO17" s="77"/>
      <c r="BP17" s="35">
        <f t="shared" si="22"/>
        <v>45845</v>
      </c>
      <c r="BQ17" s="36" t="str">
        <f t="shared" si="23"/>
        <v>L</v>
      </c>
      <c r="BR17" s="29"/>
      <c r="BS17" s="15" t="s">
        <v>10</v>
      </c>
      <c r="BT17" s="41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 t="s">
        <v>12</v>
      </c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</row>
    <row r="18" spans="1:100" s="3" customFormat="1" x14ac:dyDescent="0.25">
      <c r="A18" s="73"/>
      <c r="B18" s="43">
        <f t="shared" si="6"/>
        <v>45512</v>
      </c>
      <c r="C18" s="36" t="str">
        <f t="shared" si="0"/>
        <v>J</v>
      </c>
      <c r="D18" s="55"/>
      <c r="E18" s="15"/>
      <c r="F18" s="41"/>
      <c r="G18" s="31"/>
      <c r="H18" s="43">
        <f t="shared" si="7"/>
        <v>45543</v>
      </c>
      <c r="I18" s="36" t="str">
        <f t="shared" si="1"/>
        <v>D</v>
      </c>
      <c r="J18" s="55"/>
      <c r="K18" s="15"/>
      <c r="L18" s="41"/>
      <c r="M18" s="31"/>
      <c r="N18" s="43">
        <f t="shared" si="8"/>
        <v>45573</v>
      </c>
      <c r="O18" s="36" t="str">
        <f t="shared" si="2"/>
        <v>M</v>
      </c>
      <c r="P18" s="125" t="s">
        <v>9</v>
      </c>
      <c r="Q18" s="15" t="s">
        <v>10</v>
      </c>
      <c r="R18" s="41" t="s">
        <v>9</v>
      </c>
      <c r="S18" s="31"/>
      <c r="T18" s="43">
        <f t="shared" si="9"/>
        <v>45604</v>
      </c>
      <c r="U18" s="36" t="str">
        <f t="shared" si="3"/>
        <v>V</v>
      </c>
      <c r="V18" s="15" t="s">
        <v>10</v>
      </c>
      <c r="W18" s="125"/>
      <c r="X18" s="41" t="s">
        <v>9</v>
      </c>
      <c r="Y18" s="77"/>
      <c r="Z18" s="43">
        <f t="shared" si="10"/>
        <v>45634</v>
      </c>
      <c r="AA18" s="36" t="str">
        <f t="shared" si="4"/>
        <v>D</v>
      </c>
      <c r="AB18" s="15"/>
      <c r="AC18" s="15"/>
      <c r="AD18" s="13"/>
      <c r="AE18" s="77">
        <v>2</v>
      </c>
      <c r="AF18" s="43">
        <f t="shared" si="11"/>
        <v>45665</v>
      </c>
      <c r="AG18" s="36" t="str">
        <f t="shared" si="5"/>
        <v>M</v>
      </c>
      <c r="AH18" s="15" t="s">
        <v>10</v>
      </c>
      <c r="AI18" s="123" t="s">
        <v>9</v>
      </c>
      <c r="AJ18" s="41" t="s">
        <v>9</v>
      </c>
      <c r="AK18" s="77"/>
      <c r="AL18" s="35">
        <f t="shared" si="12"/>
        <v>45696</v>
      </c>
      <c r="AM18" s="36" t="str">
        <f t="shared" si="13"/>
        <v>S</v>
      </c>
      <c r="AN18" s="15"/>
      <c r="AO18" s="15"/>
      <c r="AP18" s="41"/>
      <c r="AQ18" s="77"/>
      <c r="AR18" s="35">
        <f t="shared" si="14"/>
        <v>45724</v>
      </c>
      <c r="AS18" s="36" t="str">
        <f t="shared" si="15"/>
        <v>S</v>
      </c>
      <c r="AT18" s="15"/>
      <c r="AU18" s="15"/>
      <c r="AV18" s="41"/>
      <c r="AW18" s="77">
        <v>15</v>
      </c>
      <c r="AX18" s="35">
        <f t="shared" si="16"/>
        <v>45755</v>
      </c>
      <c r="AY18" s="36" t="str">
        <f t="shared" si="17"/>
        <v>M</v>
      </c>
      <c r="AZ18" s="15" t="s">
        <v>10</v>
      </c>
      <c r="BA18" s="15" t="s">
        <v>10</v>
      </c>
      <c r="BB18" s="13" t="s">
        <v>9</v>
      </c>
      <c r="BC18" s="77"/>
      <c r="BD18" s="35">
        <f t="shared" si="18"/>
        <v>45785</v>
      </c>
      <c r="BE18" s="36" t="str">
        <f t="shared" si="19"/>
        <v>J</v>
      </c>
      <c r="BF18" s="96" t="s">
        <v>24</v>
      </c>
      <c r="BG18" s="102"/>
      <c r="BH18" s="100"/>
      <c r="BI18" s="77"/>
      <c r="BJ18" s="35">
        <f t="shared" si="20"/>
        <v>45816</v>
      </c>
      <c r="BK18" s="36" t="str">
        <f t="shared" si="21"/>
        <v>D</v>
      </c>
      <c r="BL18" s="15"/>
      <c r="BM18" s="15"/>
      <c r="BN18" s="13"/>
      <c r="BO18" s="77">
        <v>28</v>
      </c>
      <c r="BP18" s="35">
        <f t="shared" si="22"/>
        <v>45846</v>
      </c>
      <c r="BQ18" s="36" t="str">
        <f t="shared" si="23"/>
        <v>M</v>
      </c>
      <c r="BR18" s="29"/>
      <c r="BS18" s="15" t="s">
        <v>10</v>
      </c>
      <c r="BT18" s="41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 t="s">
        <v>2</v>
      </c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</row>
    <row r="19" spans="1:100" s="3" customFormat="1" x14ac:dyDescent="0.25">
      <c r="A19" s="73"/>
      <c r="B19" s="43">
        <f t="shared" si="6"/>
        <v>45513</v>
      </c>
      <c r="C19" s="36" t="str">
        <f t="shared" si="0"/>
        <v>V</v>
      </c>
      <c r="D19" s="55"/>
      <c r="E19" s="15"/>
      <c r="F19" s="41"/>
      <c r="G19" s="31"/>
      <c r="H19" s="43">
        <f t="shared" si="7"/>
        <v>45544</v>
      </c>
      <c r="I19" s="36" t="str">
        <f t="shared" si="1"/>
        <v>L</v>
      </c>
      <c r="J19" s="55"/>
      <c r="K19" s="15"/>
      <c r="L19" s="41" t="s">
        <v>9</v>
      </c>
      <c r="M19" s="31">
        <v>41</v>
      </c>
      <c r="N19" s="43">
        <f t="shared" si="8"/>
        <v>45574</v>
      </c>
      <c r="O19" s="36" t="str">
        <f t="shared" si="2"/>
        <v>M</v>
      </c>
      <c r="P19" s="15" t="s">
        <v>9</v>
      </c>
      <c r="Q19" s="15" t="s">
        <v>10</v>
      </c>
      <c r="R19" s="41" t="s">
        <v>9</v>
      </c>
      <c r="S19" s="31"/>
      <c r="T19" s="43">
        <f t="shared" si="9"/>
        <v>45605</v>
      </c>
      <c r="U19" s="36" t="str">
        <f t="shared" si="3"/>
        <v>S</v>
      </c>
      <c r="V19" s="15"/>
      <c r="W19" s="15"/>
      <c r="X19" s="13"/>
      <c r="Y19" s="77"/>
      <c r="Z19" s="43">
        <f t="shared" si="10"/>
        <v>45635</v>
      </c>
      <c r="AA19" s="36" t="str">
        <f t="shared" si="4"/>
        <v>L</v>
      </c>
      <c r="AB19" s="15" t="s">
        <v>10</v>
      </c>
      <c r="AC19" s="15" t="s">
        <v>10</v>
      </c>
      <c r="AD19" s="41" t="s">
        <v>10</v>
      </c>
      <c r="AE19" s="77"/>
      <c r="AF19" s="43">
        <f t="shared" si="11"/>
        <v>45666</v>
      </c>
      <c r="AG19" s="36" t="str">
        <f t="shared" si="5"/>
        <v>J</v>
      </c>
      <c r="AH19" s="15" t="s">
        <v>10</v>
      </c>
      <c r="AI19" s="15" t="s">
        <v>9</v>
      </c>
      <c r="AJ19" s="126"/>
      <c r="AK19" s="77"/>
      <c r="AL19" s="35">
        <f t="shared" si="12"/>
        <v>45697</v>
      </c>
      <c r="AM19" s="36" t="str">
        <f t="shared" si="13"/>
        <v>D</v>
      </c>
      <c r="AN19" s="15"/>
      <c r="AO19" s="15"/>
      <c r="AP19" s="13"/>
      <c r="AQ19" s="77"/>
      <c r="AR19" s="35">
        <f t="shared" si="14"/>
        <v>45725</v>
      </c>
      <c r="AS19" s="36" t="str">
        <f t="shared" si="15"/>
        <v>D</v>
      </c>
      <c r="AT19" s="15"/>
      <c r="AU19" s="15"/>
      <c r="AV19" s="13"/>
      <c r="AW19" s="77"/>
      <c r="AX19" s="35">
        <f t="shared" si="16"/>
        <v>45756</v>
      </c>
      <c r="AY19" s="36" t="str">
        <f t="shared" si="17"/>
        <v>M</v>
      </c>
      <c r="AZ19" s="15" t="s">
        <v>10</v>
      </c>
      <c r="BA19" s="15" t="s">
        <v>10</v>
      </c>
      <c r="BB19" s="13" t="s">
        <v>9</v>
      </c>
      <c r="BC19" s="77"/>
      <c r="BD19" s="35">
        <f t="shared" si="18"/>
        <v>45786</v>
      </c>
      <c r="BE19" s="36" t="str">
        <f t="shared" si="19"/>
        <v>V</v>
      </c>
      <c r="BF19" s="105" t="s">
        <v>11</v>
      </c>
      <c r="BG19" s="15" t="s">
        <v>11</v>
      </c>
      <c r="BH19" s="41" t="s">
        <v>11</v>
      </c>
      <c r="BI19" s="77"/>
      <c r="BJ19" s="35">
        <f t="shared" si="20"/>
        <v>45817</v>
      </c>
      <c r="BK19" s="36" t="str">
        <f t="shared" si="21"/>
        <v>L</v>
      </c>
      <c r="BL19" s="108" t="s">
        <v>2</v>
      </c>
      <c r="BM19" s="102"/>
      <c r="BN19" s="98"/>
      <c r="BO19" s="77"/>
      <c r="BP19" s="35">
        <f t="shared" si="22"/>
        <v>45847</v>
      </c>
      <c r="BQ19" s="36" t="str">
        <f t="shared" si="23"/>
        <v>M</v>
      </c>
      <c r="BR19" s="29"/>
      <c r="BS19" s="15" t="s">
        <v>10</v>
      </c>
      <c r="BT19" s="41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7" t="s">
        <v>24</v>
      </c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</row>
    <row r="20" spans="1:100" s="3" customFormat="1" x14ac:dyDescent="0.25">
      <c r="A20" s="73"/>
      <c r="B20" s="43">
        <f t="shared" si="6"/>
        <v>45514</v>
      </c>
      <c r="C20" s="36" t="str">
        <f t="shared" si="0"/>
        <v>S</v>
      </c>
      <c r="D20" s="55"/>
      <c r="E20" s="15"/>
      <c r="F20" s="41"/>
      <c r="G20" s="31"/>
      <c r="H20" s="43">
        <f t="shared" si="7"/>
        <v>45545</v>
      </c>
      <c r="I20" s="36" t="str">
        <f t="shared" si="1"/>
        <v>M</v>
      </c>
      <c r="J20" s="55"/>
      <c r="K20" s="15"/>
      <c r="L20" s="41" t="s">
        <v>9</v>
      </c>
      <c r="M20" s="31"/>
      <c r="N20" s="43">
        <f t="shared" si="8"/>
        <v>45575</v>
      </c>
      <c r="O20" s="36" t="str">
        <f t="shared" si="2"/>
        <v>J</v>
      </c>
      <c r="P20" s="15" t="s">
        <v>9</v>
      </c>
      <c r="Q20" s="15" t="s">
        <v>10</v>
      </c>
      <c r="R20" s="41" t="s">
        <v>9</v>
      </c>
      <c r="S20" s="31"/>
      <c r="T20" s="43">
        <f t="shared" si="9"/>
        <v>45606</v>
      </c>
      <c r="U20" s="36" t="str">
        <f t="shared" si="3"/>
        <v>D</v>
      </c>
      <c r="V20" s="15"/>
      <c r="W20" s="15"/>
      <c r="X20" s="13"/>
      <c r="Y20" s="77"/>
      <c r="Z20" s="43">
        <f t="shared" si="10"/>
        <v>45636</v>
      </c>
      <c r="AA20" s="36" t="str">
        <f t="shared" si="4"/>
        <v>M</v>
      </c>
      <c r="AB20" s="15" t="s">
        <v>10</v>
      </c>
      <c r="AC20" s="15" t="s">
        <v>10</v>
      </c>
      <c r="AD20" s="41" t="s">
        <v>10</v>
      </c>
      <c r="AE20" s="77"/>
      <c r="AF20" s="43">
        <f t="shared" si="11"/>
        <v>45667</v>
      </c>
      <c r="AG20" s="36" t="str">
        <f t="shared" si="5"/>
        <v>V</v>
      </c>
      <c r="AH20" s="15" t="s">
        <v>10</v>
      </c>
      <c r="AI20" s="15" t="s">
        <v>9</v>
      </c>
      <c r="AJ20" s="41" t="s">
        <v>9</v>
      </c>
      <c r="AK20" s="77"/>
      <c r="AL20" s="35">
        <f t="shared" si="12"/>
        <v>45698</v>
      </c>
      <c r="AM20" s="36" t="str">
        <f t="shared" si="13"/>
        <v>L</v>
      </c>
      <c r="AN20" s="15" t="s">
        <v>9</v>
      </c>
      <c r="AO20" s="125" t="s">
        <v>9</v>
      </c>
      <c r="AP20" s="13" t="s">
        <v>9</v>
      </c>
      <c r="AQ20" s="77"/>
      <c r="AR20" s="35">
        <f t="shared" si="14"/>
        <v>45726</v>
      </c>
      <c r="AS20" s="36" t="str">
        <f t="shared" si="15"/>
        <v>L</v>
      </c>
      <c r="AT20" s="15" t="s">
        <v>9</v>
      </c>
      <c r="AU20" s="15" t="s">
        <v>10</v>
      </c>
      <c r="AV20" s="13" t="s">
        <v>9</v>
      </c>
      <c r="AW20" s="77"/>
      <c r="AX20" s="35">
        <f t="shared" si="16"/>
        <v>45757</v>
      </c>
      <c r="AY20" s="36" t="str">
        <f t="shared" si="17"/>
        <v>J</v>
      </c>
      <c r="AZ20" s="15" t="s">
        <v>10</v>
      </c>
      <c r="BA20" s="15" t="s">
        <v>10</v>
      </c>
      <c r="BB20" s="128"/>
      <c r="BC20" s="77"/>
      <c r="BD20" s="35">
        <f t="shared" si="18"/>
        <v>45787</v>
      </c>
      <c r="BE20" s="36" t="str">
        <f t="shared" si="19"/>
        <v>S</v>
      </c>
      <c r="BF20" s="15"/>
      <c r="BG20" s="15"/>
      <c r="BH20" s="41"/>
      <c r="BI20" s="77">
        <v>24</v>
      </c>
      <c r="BJ20" s="35">
        <f t="shared" si="20"/>
        <v>45818</v>
      </c>
      <c r="BK20" s="36" t="str">
        <f t="shared" si="21"/>
        <v>M</v>
      </c>
      <c r="BL20" s="15" t="s">
        <v>9</v>
      </c>
      <c r="BM20" s="15" t="s">
        <v>10</v>
      </c>
      <c r="BN20" s="13" t="s">
        <v>20</v>
      </c>
      <c r="BO20" s="77"/>
      <c r="BP20" s="35">
        <f t="shared" si="22"/>
        <v>45848</v>
      </c>
      <c r="BQ20" s="36" t="str">
        <f t="shared" si="23"/>
        <v>J</v>
      </c>
      <c r="BR20" s="29"/>
      <c r="BS20" s="15" t="s">
        <v>10</v>
      </c>
      <c r="BT20" s="41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 t="s">
        <v>3</v>
      </c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</row>
    <row r="21" spans="1:100" s="3" customFormat="1" x14ac:dyDescent="0.25">
      <c r="A21" s="73"/>
      <c r="B21" s="43">
        <f t="shared" si="6"/>
        <v>45515</v>
      </c>
      <c r="C21" s="36" t="str">
        <f t="shared" si="0"/>
        <v>D</v>
      </c>
      <c r="D21" s="55"/>
      <c r="E21" s="15"/>
      <c r="F21" s="41"/>
      <c r="G21" s="31">
        <v>37</v>
      </c>
      <c r="H21" s="43">
        <f t="shared" si="7"/>
        <v>45546</v>
      </c>
      <c r="I21" s="36" t="str">
        <f t="shared" si="1"/>
        <v>M</v>
      </c>
      <c r="J21" s="55"/>
      <c r="K21" s="15" t="s">
        <v>9</v>
      </c>
      <c r="L21" s="41" t="s">
        <v>9</v>
      </c>
      <c r="M21" s="31"/>
      <c r="N21" s="43">
        <f t="shared" si="8"/>
        <v>45576</v>
      </c>
      <c r="O21" s="36" t="str">
        <f t="shared" si="2"/>
        <v>V</v>
      </c>
      <c r="P21" s="15" t="s">
        <v>9</v>
      </c>
      <c r="Q21" s="15" t="s">
        <v>10</v>
      </c>
      <c r="R21" s="126" t="s">
        <v>9</v>
      </c>
      <c r="S21" s="31"/>
      <c r="T21" s="43">
        <f t="shared" si="9"/>
        <v>45607</v>
      </c>
      <c r="U21" s="36" t="str">
        <f t="shared" si="3"/>
        <v>L</v>
      </c>
      <c r="V21" s="96" t="s">
        <v>13</v>
      </c>
      <c r="W21" s="97"/>
      <c r="X21" s="98"/>
      <c r="Y21" s="77">
        <v>50</v>
      </c>
      <c r="Z21" s="43">
        <f t="shared" si="10"/>
        <v>45637</v>
      </c>
      <c r="AA21" s="36" t="str">
        <f t="shared" si="4"/>
        <v>M</v>
      </c>
      <c r="AB21" s="15" t="s">
        <v>10</v>
      </c>
      <c r="AC21" s="15" t="s">
        <v>10</v>
      </c>
      <c r="AD21" s="41" t="s">
        <v>10</v>
      </c>
      <c r="AE21" s="77"/>
      <c r="AF21" s="43">
        <f t="shared" si="11"/>
        <v>45668</v>
      </c>
      <c r="AG21" s="36" t="str">
        <f t="shared" si="5"/>
        <v>S</v>
      </c>
      <c r="AH21" s="15"/>
      <c r="AI21" s="15"/>
      <c r="AJ21" s="13"/>
      <c r="AK21" s="77"/>
      <c r="AL21" s="35">
        <f t="shared" si="12"/>
        <v>45699</v>
      </c>
      <c r="AM21" s="36" t="str">
        <f t="shared" si="13"/>
        <v>M</v>
      </c>
      <c r="AN21" s="15" t="s">
        <v>9</v>
      </c>
      <c r="AO21" s="125" t="s">
        <v>9</v>
      </c>
      <c r="AP21" s="13" t="s">
        <v>9</v>
      </c>
      <c r="AQ21" s="77">
        <v>11</v>
      </c>
      <c r="AR21" s="35">
        <f t="shared" si="14"/>
        <v>45727</v>
      </c>
      <c r="AS21" s="36" t="str">
        <f t="shared" si="15"/>
        <v>M</v>
      </c>
      <c r="AT21" s="15" t="s">
        <v>9</v>
      </c>
      <c r="AU21" s="15" t="s">
        <v>10</v>
      </c>
      <c r="AV21" s="130"/>
      <c r="AW21" s="77"/>
      <c r="AX21" s="35">
        <f t="shared" si="16"/>
        <v>45758</v>
      </c>
      <c r="AY21" s="36" t="str">
        <f t="shared" si="17"/>
        <v>V</v>
      </c>
      <c r="AZ21" s="15" t="s">
        <v>10</v>
      </c>
      <c r="BA21" s="15" t="s">
        <v>10</v>
      </c>
      <c r="BB21" s="13" t="s">
        <v>9</v>
      </c>
      <c r="BC21" s="77"/>
      <c r="BD21" s="35">
        <f t="shared" si="18"/>
        <v>45788</v>
      </c>
      <c r="BE21" s="36" t="str">
        <f t="shared" si="19"/>
        <v>D</v>
      </c>
      <c r="BF21" s="15"/>
      <c r="BG21" s="15"/>
      <c r="BH21" s="41"/>
      <c r="BI21" s="77"/>
      <c r="BJ21" s="35">
        <f t="shared" si="20"/>
        <v>45819</v>
      </c>
      <c r="BK21" s="36" t="str">
        <f t="shared" si="21"/>
        <v>M</v>
      </c>
      <c r="BL21" s="15" t="s">
        <v>9</v>
      </c>
      <c r="BM21" s="15" t="s">
        <v>10</v>
      </c>
      <c r="BN21" s="13"/>
      <c r="BO21" s="77"/>
      <c r="BP21" s="35">
        <f t="shared" si="22"/>
        <v>45849</v>
      </c>
      <c r="BQ21" s="36" t="str">
        <f t="shared" si="23"/>
        <v>V</v>
      </c>
      <c r="BR21" s="29"/>
      <c r="BS21" s="15" t="s">
        <v>10</v>
      </c>
      <c r="BT21" s="41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 t="s">
        <v>4</v>
      </c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</row>
    <row r="22" spans="1:100" s="3" customFormat="1" x14ac:dyDescent="0.25">
      <c r="A22" s="73"/>
      <c r="B22" s="43">
        <f t="shared" si="6"/>
        <v>45516</v>
      </c>
      <c r="C22" s="36" t="str">
        <f t="shared" si="0"/>
        <v>L</v>
      </c>
      <c r="D22" s="55"/>
      <c r="E22" s="15"/>
      <c r="F22" s="41"/>
      <c r="G22" s="31"/>
      <c r="H22" s="43">
        <f t="shared" si="7"/>
        <v>45547</v>
      </c>
      <c r="I22" s="36" t="str">
        <f t="shared" si="1"/>
        <v>J</v>
      </c>
      <c r="J22" s="55" t="s">
        <v>9</v>
      </c>
      <c r="K22" s="15" t="s">
        <v>9</v>
      </c>
      <c r="L22" s="41" t="s">
        <v>9</v>
      </c>
      <c r="M22" s="31"/>
      <c r="N22" s="43">
        <f t="shared" si="8"/>
        <v>45577</v>
      </c>
      <c r="O22" s="36" t="str">
        <f t="shared" si="2"/>
        <v>S</v>
      </c>
      <c r="P22" s="15"/>
      <c r="Q22" s="15"/>
      <c r="R22" s="13"/>
      <c r="S22" s="31"/>
      <c r="T22" s="43">
        <f t="shared" si="9"/>
        <v>45608</v>
      </c>
      <c r="U22" s="36" t="str">
        <f t="shared" si="3"/>
        <v>M</v>
      </c>
      <c r="V22" s="15" t="s">
        <v>10</v>
      </c>
      <c r="W22" s="15" t="s">
        <v>9</v>
      </c>
      <c r="X22" s="41" t="s">
        <v>10</v>
      </c>
      <c r="Y22" s="77"/>
      <c r="Z22" s="43">
        <f t="shared" si="10"/>
        <v>45638</v>
      </c>
      <c r="AA22" s="36" t="str">
        <f t="shared" si="4"/>
        <v>J</v>
      </c>
      <c r="AB22" s="15" t="s">
        <v>10</v>
      </c>
      <c r="AC22" s="15" t="s">
        <v>10</v>
      </c>
      <c r="AD22" s="41" t="s">
        <v>10</v>
      </c>
      <c r="AE22" s="77"/>
      <c r="AF22" s="43">
        <f t="shared" si="11"/>
        <v>45669</v>
      </c>
      <c r="AG22" s="36" t="str">
        <f t="shared" si="5"/>
        <v>D</v>
      </c>
      <c r="AH22" s="15"/>
      <c r="AI22" s="15"/>
      <c r="AJ22" s="13"/>
      <c r="AK22" s="77">
        <v>7</v>
      </c>
      <c r="AL22" s="35">
        <f t="shared" si="12"/>
        <v>45700</v>
      </c>
      <c r="AM22" s="36" t="str">
        <f t="shared" si="13"/>
        <v>M</v>
      </c>
      <c r="AN22" s="15" t="s">
        <v>9</v>
      </c>
      <c r="AO22" s="125" t="s">
        <v>9</v>
      </c>
      <c r="AP22" s="13" t="s">
        <v>9</v>
      </c>
      <c r="AQ22" s="77"/>
      <c r="AR22" s="35">
        <f t="shared" si="14"/>
        <v>45728</v>
      </c>
      <c r="AS22" s="36" t="str">
        <f t="shared" si="15"/>
        <v>M</v>
      </c>
      <c r="AT22" s="15" t="s">
        <v>9</v>
      </c>
      <c r="AU22" s="15" t="s">
        <v>10</v>
      </c>
      <c r="AV22" s="13" t="s">
        <v>9</v>
      </c>
      <c r="AW22" s="77"/>
      <c r="AX22" s="35">
        <f t="shared" si="16"/>
        <v>45759</v>
      </c>
      <c r="AY22" s="36" t="str">
        <f t="shared" si="17"/>
        <v>S</v>
      </c>
      <c r="AZ22" s="29"/>
      <c r="BA22" s="15"/>
      <c r="BB22" s="13"/>
      <c r="BC22" s="77"/>
      <c r="BD22" s="35">
        <f t="shared" si="18"/>
        <v>45789</v>
      </c>
      <c r="BE22" s="36" t="str">
        <f t="shared" si="19"/>
        <v>L</v>
      </c>
      <c r="BF22" s="15" t="s">
        <v>9</v>
      </c>
      <c r="BG22" s="15" t="s">
        <v>10</v>
      </c>
      <c r="BH22" s="41" t="s">
        <v>19</v>
      </c>
      <c r="BI22" s="77"/>
      <c r="BJ22" s="35">
        <f t="shared" si="20"/>
        <v>45820</v>
      </c>
      <c r="BK22" s="36" t="str">
        <f t="shared" si="21"/>
        <v>J</v>
      </c>
      <c r="BL22" s="15" t="s">
        <v>9</v>
      </c>
      <c r="BM22" s="15" t="s">
        <v>10</v>
      </c>
      <c r="BN22" s="13" t="s">
        <v>17</v>
      </c>
      <c r="BO22" s="77"/>
      <c r="BP22" s="35">
        <f t="shared" si="22"/>
        <v>45850</v>
      </c>
      <c r="BQ22" s="36" t="str">
        <f t="shared" si="23"/>
        <v>S</v>
      </c>
      <c r="BR22" s="29"/>
      <c r="BS22" s="15"/>
      <c r="BT22" s="41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 t="s">
        <v>14</v>
      </c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</row>
    <row r="23" spans="1:100" s="3" customFormat="1" x14ac:dyDescent="0.25">
      <c r="A23" s="73"/>
      <c r="B23" s="43">
        <f t="shared" si="6"/>
        <v>45517</v>
      </c>
      <c r="C23" s="36" t="str">
        <f t="shared" si="0"/>
        <v>M</v>
      </c>
      <c r="D23" s="55"/>
      <c r="E23" s="15"/>
      <c r="F23" s="41"/>
      <c r="G23" s="31"/>
      <c r="H23" s="43">
        <f t="shared" si="7"/>
        <v>45548</v>
      </c>
      <c r="I23" s="36" t="str">
        <f t="shared" si="1"/>
        <v>V</v>
      </c>
      <c r="J23" s="55" t="s">
        <v>9</v>
      </c>
      <c r="K23" s="125"/>
      <c r="L23" s="41" t="s">
        <v>9</v>
      </c>
      <c r="M23" s="31"/>
      <c r="N23" s="43">
        <f t="shared" si="8"/>
        <v>45578</v>
      </c>
      <c r="O23" s="36" t="str">
        <f t="shared" si="2"/>
        <v>D</v>
      </c>
      <c r="P23" s="15"/>
      <c r="Q23" s="15"/>
      <c r="R23" s="13"/>
      <c r="S23" s="31">
        <v>46</v>
      </c>
      <c r="T23" s="43">
        <f t="shared" si="9"/>
        <v>45609</v>
      </c>
      <c r="U23" s="36" t="str">
        <f t="shared" si="3"/>
        <v>M</v>
      </c>
      <c r="V23" s="15" t="s">
        <v>10</v>
      </c>
      <c r="W23" s="15" t="s">
        <v>9</v>
      </c>
      <c r="X23" s="41" t="s">
        <v>10</v>
      </c>
      <c r="Y23" s="77"/>
      <c r="Z23" s="43">
        <f t="shared" si="10"/>
        <v>45639</v>
      </c>
      <c r="AA23" s="36" t="str">
        <f t="shared" si="4"/>
        <v>V</v>
      </c>
      <c r="AB23" s="15" t="s">
        <v>10</v>
      </c>
      <c r="AC23" s="15" t="s">
        <v>10</v>
      </c>
      <c r="AD23" s="41" t="s">
        <v>10</v>
      </c>
      <c r="AE23" s="77"/>
      <c r="AF23" s="43">
        <f t="shared" si="11"/>
        <v>45670</v>
      </c>
      <c r="AG23" s="36" t="str">
        <f t="shared" si="5"/>
        <v>L</v>
      </c>
      <c r="AH23" s="15" t="s">
        <v>10</v>
      </c>
      <c r="AI23" s="15" t="s">
        <v>9</v>
      </c>
      <c r="AJ23" s="41" t="s">
        <v>9</v>
      </c>
      <c r="AK23" s="77"/>
      <c r="AL23" s="35">
        <f t="shared" si="12"/>
        <v>45701</v>
      </c>
      <c r="AM23" s="36" t="str">
        <f t="shared" si="13"/>
        <v>J</v>
      </c>
      <c r="AN23" s="15" t="s">
        <v>9</v>
      </c>
      <c r="AO23" s="130"/>
      <c r="AP23" s="13" t="s">
        <v>9</v>
      </c>
      <c r="AQ23" s="77"/>
      <c r="AR23" s="35">
        <f t="shared" si="14"/>
        <v>45729</v>
      </c>
      <c r="AS23" s="36" t="str">
        <f t="shared" si="15"/>
        <v>J</v>
      </c>
      <c r="AT23" s="15" t="s">
        <v>9</v>
      </c>
      <c r="AU23" s="15" t="s">
        <v>10</v>
      </c>
      <c r="AV23" s="13" t="s">
        <v>9</v>
      </c>
      <c r="AW23" s="77"/>
      <c r="AX23" s="35">
        <f t="shared" si="16"/>
        <v>45760</v>
      </c>
      <c r="AY23" s="36" t="str">
        <f t="shared" si="17"/>
        <v>D</v>
      </c>
      <c r="AZ23" s="29"/>
      <c r="BA23" s="15"/>
      <c r="BB23" s="13"/>
      <c r="BC23" s="77">
        <v>20</v>
      </c>
      <c r="BD23" s="35">
        <f t="shared" si="18"/>
        <v>45790</v>
      </c>
      <c r="BE23" s="36" t="str">
        <f t="shared" si="19"/>
        <v>M</v>
      </c>
      <c r="BF23" s="15" t="s">
        <v>9</v>
      </c>
      <c r="BG23" s="15" t="s">
        <v>10</v>
      </c>
      <c r="BH23" s="128"/>
      <c r="BI23" s="77"/>
      <c r="BJ23" s="35">
        <f t="shared" si="20"/>
        <v>45821</v>
      </c>
      <c r="BK23" s="36" t="str">
        <f t="shared" si="21"/>
        <v>V</v>
      </c>
      <c r="BL23" s="15" t="s">
        <v>9</v>
      </c>
      <c r="BM23" s="15" t="s">
        <v>10</v>
      </c>
      <c r="BN23" s="13"/>
      <c r="BO23" s="77"/>
      <c r="BP23" s="35">
        <f t="shared" si="22"/>
        <v>45851</v>
      </c>
      <c r="BQ23" s="36" t="str">
        <f t="shared" si="23"/>
        <v>D</v>
      </c>
      <c r="BR23" s="29"/>
      <c r="BS23" s="15"/>
      <c r="BT23" s="41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 t="s">
        <v>15</v>
      </c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</row>
    <row r="24" spans="1:100" s="3" customFormat="1" x14ac:dyDescent="0.25">
      <c r="A24" s="73">
        <v>33</v>
      </c>
      <c r="B24" s="43">
        <f t="shared" si="6"/>
        <v>45518</v>
      </c>
      <c r="C24" s="36" t="str">
        <f t="shared" si="0"/>
        <v>M</v>
      </c>
      <c r="D24" s="55"/>
      <c r="E24" s="15"/>
      <c r="F24" s="41"/>
      <c r="G24" s="31"/>
      <c r="H24" s="43">
        <f t="shared" si="7"/>
        <v>45549</v>
      </c>
      <c r="I24" s="36" t="str">
        <f t="shared" si="1"/>
        <v>S</v>
      </c>
      <c r="J24" s="55"/>
      <c r="K24" s="15"/>
      <c r="L24" s="41"/>
      <c r="M24" s="31"/>
      <c r="N24" s="43">
        <f t="shared" si="8"/>
        <v>45579</v>
      </c>
      <c r="O24" s="36" t="str">
        <f t="shared" si="2"/>
        <v>L</v>
      </c>
      <c r="P24" s="15" t="s">
        <v>9</v>
      </c>
      <c r="Q24" s="15" t="s">
        <v>10</v>
      </c>
      <c r="R24" s="41" t="s">
        <v>10</v>
      </c>
      <c r="S24" s="31"/>
      <c r="T24" s="43">
        <f t="shared" si="9"/>
        <v>45610</v>
      </c>
      <c r="U24" s="36" t="str">
        <f t="shared" si="3"/>
        <v>J</v>
      </c>
      <c r="V24" s="15" t="s">
        <v>10</v>
      </c>
      <c r="W24" s="15" t="s">
        <v>9</v>
      </c>
      <c r="X24" s="41" t="s">
        <v>10</v>
      </c>
      <c r="Y24" s="77"/>
      <c r="Z24" s="43">
        <f t="shared" si="10"/>
        <v>45640</v>
      </c>
      <c r="AA24" s="36" t="str">
        <f t="shared" si="4"/>
        <v>S</v>
      </c>
      <c r="AB24" s="15"/>
      <c r="AC24" s="15"/>
      <c r="AD24" s="41"/>
      <c r="AE24" s="77"/>
      <c r="AF24" s="43">
        <f t="shared" si="11"/>
        <v>45671</v>
      </c>
      <c r="AG24" s="36" t="str">
        <f t="shared" si="5"/>
        <v>M</v>
      </c>
      <c r="AH24" s="15" t="s">
        <v>10</v>
      </c>
      <c r="AI24" s="15" t="s">
        <v>9</v>
      </c>
      <c r="AJ24" s="41" t="s">
        <v>9</v>
      </c>
      <c r="AK24" s="77"/>
      <c r="AL24" s="35">
        <f t="shared" si="12"/>
        <v>45702</v>
      </c>
      <c r="AM24" s="36" t="str">
        <f t="shared" si="13"/>
        <v>V</v>
      </c>
      <c r="AN24" s="125" t="s">
        <v>9</v>
      </c>
      <c r="AO24" s="130"/>
      <c r="AP24" s="128"/>
      <c r="AQ24" s="77"/>
      <c r="AR24" s="35">
        <f t="shared" si="14"/>
        <v>45730</v>
      </c>
      <c r="AS24" s="36" t="str">
        <f t="shared" si="15"/>
        <v>V</v>
      </c>
      <c r="AT24" s="15" t="s">
        <v>9</v>
      </c>
      <c r="AU24" s="15" t="s">
        <v>10</v>
      </c>
      <c r="AV24" s="128" t="s">
        <v>9</v>
      </c>
      <c r="AW24" s="77"/>
      <c r="AX24" s="35">
        <f t="shared" si="16"/>
        <v>45761</v>
      </c>
      <c r="AY24" s="36" t="str">
        <f t="shared" si="17"/>
        <v>L</v>
      </c>
      <c r="AZ24" s="15" t="s">
        <v>10</v>
      </c>
      <c r="BA24" s="15" t="s">
        <v>9</v>
      </c>
      <c r="BB24" s="128"/>
      <c r="BC24" s="77"/>
      <c r="BD24" s="35">
        <f t="shared" si="18"/>
        <v>45791</v>
      </c>
      <c r="BE24" s="36" t="str">
        <f t="shared" si="19"/>
        <v>M</v>
      </c>
      <c r="BF24" s="15" t="s">
        <v>9</v>
      </c>
      <c r="BG24" s="15" t="s">
        <v>10</v>
      </c>
      <c r="BH24" s="13" t="s">
        <v>9</v>
      </c>
      <c r="BI24" s="77"/>
      <c r="BJ24" s="35">
        <f t="shared" si="20"/>
        <v>45822</v>
      </c>
      <c r="BK24" s="36" t="str">
        <f t="shared" si="21"/>
        <v>S</v>
      </c>
      <c r="BL24" s="15"/>
      <c r="BM24" s="15"/>
      <c r="BN24" s="13"/>
      <c r="BO24" s="77"/>
      <c r="BP24" s="35">
        <f t="shared" si="22"/>
        <v>45852</v>
      </c>
      <c r="BQ24" s="36" t="str">
        <f t="shared" si="23"/>
        <v>L</v>
      </c>
      <c r="BR24" s="110" t="s">
        <v>4</v>
      </c>
      <c r="BS24" s="111"/>
      <c r="BT24" s="112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 t="s">
        <v>16</v>
      </c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</row>
    <row r="25" spans="1:100" s="3" customFormat="1" x14ac:dyDescent="0.25">
      <c r="A25" s="73"/>
      <c r="B25" s="43">
        <f t="shared" si="6"/>
        <v>45519</v>
      </c>
      <c r="C25" s="36" t="str">
        <f t="shared" si="0"/>
        <v>J</v>
      </c>
      <c r="D25" s="55"/>
      <c r="E25" s="15"/>
      <c r="F25" s="41"/>
      <c r="G25" s="31"/>
      <c r="H25" s="43">
        <f t="shared" si="7"/>
        <v>45550</v>
      </c>
      <c r="I25" s="36" t="str">
        <f t="shared" si="1"/>
        <v>D</v>
      </c>
      <c r="J25" s="55"/>
      <c r="K25" s="15"/>
      <c r="L25" s="41"/>
      <c r="M25" s="31"/>
      <c r="N25" s="43">
        <f t="shared" si="8"/>
        <v>45580</v>
      </c>
      <c r="O25" s="36" t="str">
        <f t="shared" si="2"/>
        <v>M</v>
      </c>
      <c r="P25" s="15" t="s">
        <v>9</v>
      </c>
      <c r="Q25" s="15" t="s">
        <v>10</v>
      </c>
      <c r="R25" s="41" t="s">
        <v>10</v>
      </c>
      <c r="S25" s="31"/>
      <c r="T25" s="43">
        <f t="shared" si="9"/>
        <v>45611</v>
      </c>
      <c r="U25" s="36" t="str">
        <f t="shared" si="3"/>
        <v>V</v>
      </c>
      <c r="V25" s="15" t="s">
        <v>10</v>
      </c>
      <c r="W25" s="15" t="s">
        <v>9</v>
      </c>
      <c r="X25" s="41" t="s">
        <v>10</v>
      </c>
      <c r="Y25" s="77"/>
      <c r="Z25" s="43">
        <f t="shared" si="10"/>
        <v>45641</v>
      </c>
      <c r="AA25" s="36" t="str">
        <f t="shared" si="4"/>
        <v>D</v>
      </c>
      <c r="AB25" s="15"/>
      <c r="AC25" s="15"/>
      <c r="AD25" s="13"/>
      <c r="AE25" s="77">
        <v>3</v>
      </c>
      <c r="AF25" s="43">
        <f t="shared" si="11"/>
        <v>45672</v>
      </c>
      <c r="AG25" s="36" t="str">
        <f t="shared" si="5"/>
        <v>M</v>
      </c>
      <c r="AH25" s="15" t="s">
        <v>10</v>
      </c>
      <c r="AI25" s="15" t="s">
        <v>9</v>
      </c>
      <c r="AJ25" s="41" t="s">
        <v>9</v>
      </c>
      <c r="AK25" s="77"/>
      <c r="AL25" s="35">
        <f t="shared" si="12"/>
        <v>45703</v>
      </c>
      <c r="AM25" s="36" t="str">
        <f t="shared" si="13"/>
        <v>S</v>
      </c>
      <c r="AN25" s="29"/>
      <c r="AO25" s="27"/>
      <c r="AP25" s="41"/>
      <c r="AQ25" s="77"/>
      <c r="AR25" s="35">
        <f t="shared" si="14"/>
        <v>45731</v>
      </c>
      <c r="AS25" s="36" t="str">
        <f t="shared" si="15"/>
        <v>S</v>
      </c>
      <c r="AT25" s="15"/>
      <c r="AU25" s="15"/>
      <c r="AV25" s="41"/>
      <c r="AW25" s="77">
        <v>16</v>
      </c>
      <c r="AX25" s="35">
        <f t="shared" si="16"/>
        <v>45762</v>
      </c>
      <c r="AY25" s="36" t="str">
        <f t="shared" si="17"/>
        <v>M</v>
      </c>
      <c r="AZ25" s="15" t="s">
        <v>10</v>
      </c>
      <c r="BA25" s="15" t="s">
        <v>9</v>
      </c>
      <c r="BB25" s="128"/>
      <c r="BC25" s="77"/>
      <c r="BD25" s="35">
        <f t="shared" si="18"/>
        <v>45792</v>
      </c>
      <c r="BE25" s="36" t="str">
        <f t="shared" si="19"/>
        <v>J</v>
      </c>
      <c r="BF25" s="15" t="s">
        <v>9</v>
      </c>
      <c r="BG25" s="15" t="s">
        <v>10</v>
      </c>
      <c r="BH25" s="41" t="s">
        <v>9</v>
      </c>
      <c r="BI25" s="77"/>
      <c r="BJ25" s="35">
        <f t="shared" si="20"/>
        <v>45823</v>
      </c>
      <c r="BK25" s="36" t="str">
        <f t="shared" si="21"/>
        <v>D</v>
      </c>
      <c r="BL25" s="15"/>
      <c r="BM25" s="15"/>
      <c r="BN25" s="13"/>
      <c r="BO25" s="77">
        <v>29</v>
      </c>
      <c r="BP25" s="35">
        <f t="shared" si="22"/>
        <v>45853</v>
      </c>
      <c r="BQ25" s="36" t="str">
        <f t="shared" si="23"/>
        <v>M</v>
      </c>
      <c r="BR25" s="29"/>
      <c r="BS25" s="15" t="s">
        <v>10</v>
      </c>
      <c r="BT25" s="41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 t="s">
        <v>17</v>
      </c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</row>
    <row r="26" spans="1:100" s="3" customFormat="1" x14ac:dyDescent="0.25">
      <c r="A26" s="73"/>
      <c r="B26" s="43">
        <f t="shared" si="6"/>
        <v>45520</v>
      </c>
      <c r="C26" s="36" t="str">
        <f t="shared" si="0"/>
        <v>V</v>
      </c>
      <c r="D26" s="55"/>
      <c r="E26" s="15"/>
      <c r="F26" s="41"/>
      <c r="G26" s="31"/>
      <c r="H26" s="43">
        <f t="shared" si="7"/>
        <v>45551</v>
      </c>
      <c r="I26" s="36" t="str">
        <f t="shared" si="1"/>
        <v>L</v>
      </c>
      <c r="J26" s="55" t="s">
        <v>9</v>
      </c>
      <c r="K26" s="125" t="s">
        <v>9</v>
      </c>
      <c r="L26" s="41" t="s">
        <v>10</v>
      </c>
      <c r="M26" s="31">
        <v>42</v>
      </c>
      <c r="N26" s="43">
        <f t="shared" si="8"/>
        <v>45581</v>
      </c>
      <c r="O26" s="36" t="str">
        <f t="shared" si="2"/>
        <v>M</v>
      </c>
      <c r="P26" s="15" t="s">
        <v>9</v>
      </c>
      <c r="Q26" s="15" t="s">
        <v>10</v>
      </c>
      <c r="R26" s="41" t="s">
        <v>10</v>
      </c>
      <c r="S26" s="31"/>
      <c r="T26" s="43">
        <f t="shared" si="9"/>
        <v>45612</v>
      </c>
      <c r="U26" s="36" t="str">
        <f t="shared" si="3"/>
        <v>S</v>
      </c>
      <c r="V26" s="15"/>
      <c r="W26" s="15"/>
      <c r="X26" s="13"/>
      <c r="Y26" s="77"/>
      <c r="Z26" s="43">
        <f t="shared" si="10"/>
        <v>45642</v>
      </c>
      <c r="AA26" s="36" t="str">
        <f t="shared" si="4"/>
        <v>L</v>
      </c>
      <c r="AB26" s="15" t="s">
        <v>10</v>
      </c>
      <c r="AC26" s="15" t="s">
        <v>10</v>
      </c>
      <c r="AD26" s="41" t="s">
        <v>10</v>
      </c>
      <c r="AE26" s="77"/>
      <c r="AF26" s="43">
        <f t="shared" si="11"/>
        <v>45673</v>
      </c>
      <c r="AG26" s="36" t="str">
        <f t="shared" si="5"/>
        <v>J</v>
      </c>
      <c r="AH26" s="15" t="s">
        <v>10</v>
      </c>
      <c r="AI26" s="15" t="s">
        <v>9</v>
      </c>
      <c r="AJ26" s="41" t="s">
        <v>9</v>
      </c>
      <c r="AK26" s="77"/>
      <c r="AL26" s="35">
        <f t="shared" si="12"/>
        <v>45704</v>
      </c>
      <c r="AM26" s="36" t="str">
        <f t="shared" si="13"/>
        <v>D</v>
      </c>
      <c r="AN26" s="29"/>
      <c r="AO26" s="27"/>
      <c r="AP26" s="13"/>
      <c r="AQ26" s="77"/>
      <c r="AR26" s="35">
        <f t="shared" si="14"/>
        <v>45732</v>
      </c>
      <c r="AS26" s="36" t="str">
        <f t="shared" si="15"/>
        <v>D</v>
      </c>
      <c r="AT26" s="15"/>
      <c r="AU26" s="15"/>
      <c r="AV26" s="13"/>
      <c r="AW26" s="77"/>
      <c r="AX26" s="35">
        <f t="shared" si="16"/>
        <v>45763</v>
      </c>
      <c r="AY26" s="36" t="str">
        <f t="shared" si="17"/>
        <v>M</v>
      </c>
      <c r="AZ26" s="15" t="s">
        <v>10</v>
      </c>
      <c r="BA26" s="15" t="s">
        <v>9</v>
      </c>
      <c r="BB26" s="128"/>
      <c r="BC26" s="77"/>
      <c r="BD26" s="35">
        <f t="shared" si="18"/>
        <v>45793</v>
      </c>
      <c r="BE26" s="36" t="str">
        <f t="shared" si="19"/>
        <v>V</v>
      </c>
      <c r="BF26" s="15" t="s">
        <v>9</v>
      </c>
      <c r="BG26" s="15" t="s">
        <v>10</v>
      </c>
      <c r="BH26" s="41" t="s">
        <v>9</v>
      </c>
      <c r="BI26" s="77"/>
      <c r="BJ26" s="35">
        <f t="shared" si="20"/>
        <v>45824</v>
      </c>
      <c r="BK26" s="36" t="str">
        <f t="shared" si="21"/>
        <v>L</v>
      </c>
      <c r="BL26" s="15" t="s">
        <v>9</v>
      </c>
      <c r="BM26" s="15" t="s">
        <v>9</v>
      </c>
      <c r="BN26" s="13"/>
      <c r="BO26" s="77"/>
      <c r="BP26" s="35">
        <f t="shared" si="22"/>
        <v>45854</v>
      </c>
      <c r="BQ26" s="36" t="str">
        <f t="shared" si="23"/>
        <v>M</v>
      </c>
      <c r="BR26" s="29"/>
      <c r="BS26" s="15" t="s">
        <v>10</v>
      </c>
      <c r="BT26" s="41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 t="s">
        <v>18</v>
      </c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</row>
    <row r="27" spans="1:100" s="3" customFormat="1" x14ac:dyDescent="0.25">
      <c r="A27" s="73"/>
      <c r="B27" s="43">
        <f t="shared" si="6"/>
        <v>45521</v>
      </c>
      <c r="C27" s="36" t="str">
        <f t="shared" si="0"/>
        <v>S</v>
      </c>
      <c r="D27" s="55"/>
      <c r="E27" s="15"/>
      <c r="F27" s="41"/>
      <c r="G27" s="31"/>
      <c r="H27" s="43">
        <f t="shared" si="7"/>
        <v>45552</v>
      </c>
      <c r="I27" s="36" t="str">
        <f t="shared" si="1"/>
        <v>M</v>
      </c>
      <c r="J27" s="55" t="s">
        <v>9</v>
      </c>
      <c r="K27" s="15" t="s">
        <v>9</v>
      </c>
      <c r="L27" s="41" t="s">
        <v>10</v>
      </c>
      <c r="M27" s="31"/>
      <c r="N27" s="43">
        <f t="shared" si="8"/>
        <v>45582</v>
      </c>
      <c r="O27" s="36" t="str">
        <f t="shared" si="2"/>
        <v>J</v>
      </c>
      <c r="P27" s="15" t="s">
        <v>9</v>
      </c>
      <c r="Q27" s="15" t="s">
        <v>10</v>
      </c>
      <c r="R27" s="41" t="s">
        <v>10</v>
      </c>
      <c r="S27" s="31"/>
      <c r="T27" s="43">
        <f t="shared" si="9"/>
        <v>45613</v>
      </c>
      <c r="U27" s="36" t="str">
        <f t="shared" si="3"/>
        <v>D</v>
      </c>
      <c r="V27" s="15"/>
      <c r="W27" s="15"/>
      <c r="X27" s="13"/>
      <c r="Y27" s="77"/>
      <c r="Z27" s="43">
        <f t="shared" si="10"/>
        <v>45643</v>
      </c>
      <c r="AA27" s="36" t="str">
        <f t="shared" si="4"/>
        <v>M</v>
      </c>
      <c r="AB27" s="15" t="s">
        <v>10</v>
      </c>
      <c r="AC27" s="15" t="s">
        <v>10</v>
      </c>
      <c r="AD27" s="41" t="s">
        <v>10</v>
      </c>
      <c r="AE27" s="77"/>
      <c r="AF27" s="43">
        <f t="shared" si="11"/>
        <v>45674</v>
      </c>
      <c r="AG27" s="36" t="str">
        <f t="shared" si="5"/>
        <v>V</v>
      </c>
      <c r="AH27" s="15" t="s">
        <v>10</v>
      </c>
      <c r="AI27" s="15" t="s">
        <v>9</v>
      </c>
      <c r="AJ27" s="125" t="s">
        <v>9</v>
      </c>
      <c r="AK27" s="77"/>
      <c r="AL27" s="35">
        <f t="shared" si="12"/>
        <v>45705</v>
      </c>
      <c r="AM27" s="36" t="str">
        <f t="shared" si="13"/>
        <v>L</v>
      </c>
      <c r="AN27" s="15" t="s">
        <v>9</v>
      </c>
      <c r="AO27" s="15" t="s">
        <v>9</v>
      </c>
      <c r="AP27" s="13" t="s">
        <v>10</v>
      </c>
      <c r="AQ27" s="77"/>
      <c r="AR27" s="35">
        <f t="shared" si="14"/>
        <v>45733</v>
      </c>
      <c r="AS27" s="36" t="str">
        <f t="shared" si="15"/>
        <v>L</v>
      </c>
      <c r="AT27" s="15" t="s">
        <v>10</v>
      </c>
      <c r="AU27" s="15" t="s">
        <v>9</v>
      </c>
      <c r="AV27" s="13" t="s">
        <v>10</v>
      </c>
      <c r="AW27" s="77"/>
      <c r="AX27" s="35">
        <f t="shared" si="16"/>
        <v>45764</v>
      </c>
      <c r="AY27" s="36" t="str">
        <f t="shared" si="17"/>
        <v>J</v>
      </c>
      <c r="AZ27" s="15" t="s">
        <v>10</v>
      </c>
      <c r="BA27" s="15" t="s">
        <v>9</v>
      </c>
      <c r="BB27" s="128"/>
      <c r="BC27" s="77"/>
      <c r="BD27" s="35">
        <f t="shared" si="18"/>
        <v>45794</v>
      </c>
      <c r="BE27" s="36" t="str">
        <f t="shared" si="19"/>
        <v>S</v>
      </c>
      <c r="BF27" s="15"/>
      <c r="BG27" s="15"/>
      <c r="BH27" s="41"/>
      <c r="BI27" s="77">
        <v>25</v>
      </c>
      <c r="BJ27" s="35">
        <f t="shared" si="20"/>
        <v>45825</v>
      </c>
      <c r="BK27" s="36" t="str">
        <f t="shared" si="21"/>
        <v>M</v>
      </c>
      <c r="BL27" s="15" t="s">
        <v>9</v>
      </c>
      <c r="BM27" s="15" t="s">
        <v>9</v>
      </c>
      <c r="BN27" s="13"/>
      <c r="BO27" s="77"/>
      <c r="BP27" s="35">
        <f t="shared" si="22"/>
        <v>45855</v>
      </c>
      <c r="BQ27" s="36" t="str">
        <f t="shared" si="23"/>
        <v>J</v>
      </c>
      <c r="BR27" s="29"/>
      <c r="BS27" s="15" t="s">
        <v>10</v>
      </c>
      <c r="BT27" s="41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 t="s">
        <v>19</v>
      </c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</row>
    <row r="28" spans="1:100" s="3" customFormat="1" x14ac:dyDescent="0.25">
      <c r="A28" s="73"/>
      <c r="B28" s="43">
        <f t="shared" si="6"/>
        <v>45522</v>
      </c>
      <c r="C28" s="36" t="str">
        <f t="shared" si="0"/>
        <v>D</v>
      </c>
      <c r="D28" s="55"/>
      <c r="E28" s="15"/>
      <c r="F28" s="41"/>
      <c r="G28" s="31">
        <v>38</v>
      </c>
      <c r="H28" s="43">
        <f t="shared" si="7"/>
        <v>45553</v>
      </c>
      <c r="I28" s="36" t="str">
        <f t="shared" si="1"/>
        <v>M</v>
      </c>
      <c r="J28" s="55" t="s">
        <v>9</v>
      </c>
      <c r="K28" s="15" t="s">
        <v>9</v>
      </c>
      <c r="L28" s="41" t="s">
        <v>10</v>
      </c>
      <c r="M28" s="31"/>
      <c r="N28" s="43">
        <f t="shared" si="8"/>
        <v>45583</v>
      </c>
      <c r="O28" s="36" t="str">
        <f t="shared" si="2"/>
        <v>V</v>
      </c>
      <c r="P28" s="15" t="s">
        <v>9</v>
      </c>
      <c r="Q28" s="15" t="s">
        <v>10</v>
      </c>
      <c r="R28" s="41" t="s">
        <v>10</v>
      </c>
      <c r="S28" s="31"/>
      <c r="T28" s="43">
        <f t="shared" si="9"/>
        <v>45614</v>
      </c>
      <c r="U28" s="36" t="str">
        <f t="shared" si="3"/>
        <v>L</v>
      </c>
      <c r="V28" s="15" t="s">
        <v>10</v>
      </c>
      <c r="W28" s="15" t="s">
        <v>10</v>
      </c>
      <c r="X28" s="41" t="s">
        <v>10</v>
      </c>
      <c r="Y28" s="77">
        <v>51</v>
      </c>
      <c r="Z28" s="43">
        <f t="shared" si="10"/>
        <v>45644</v>
      </c>
      <c r="AA28" s="36" t="str">
        <f t="shared" si="4"/>
        <v>M</v>
      </c>
      <c r="AB28" s="15" t="s">
        <v>10</v>
      </c>
      <c r="AC28" s="15" t="s">
        <v>10</v>
      </c>
      <c r="AD28" s="41" t="s">
        <v>10</v>
      </c>
      <c r="AE28" s="77"/>
      <c r="AF28" s="43">
        <f t="shared" si="11"/>
        <v>45675</v>
      </c>
      <c r="AG28" s="36" t="str">
        <f t="shared" si="5"/>
        <v>S</v>
      </c>
      <c r="AH28" s="15"/>
      <c r="AI28" s="15"/>
      <c r="AJ28" s="13"/>
      <c r="AK28" s="77"/>
      <c r="AL28" s="35">
        <f t="shared" si="12"/>
        <v>45706</v>
      </c>
      <c r="AM28" s="36" t="str">
        <f t="shared" si="13"/>
        <v>M</v>
      </c>
      <c r="AN28" s="15" t="s">
        <v>9</v>
      </c>
      <c r="AO28" s="15" t="s">
        <v>9</v>
      </c>
      <c r="AP28" s="13" t="s">
        <v>10</v>
      </c>
      <c r="AQ28" s="77">
        <v>12</v>
      </c>
      <c r="AR28" s="35">
        <f t="shared" si="14"/>
        <v>45734</v>
      </c>
      <c r="AS28" s="36" t="str">
        <f t="shared" si="15"/>
        <v>M</v>
      </c>
      <c r="AT28" s="15" t="s">
        <v>10</v>
      </c>
      <c r="AU28" s="15" t="s">
        <v>9</v>
      </c>
      <c r="AV28" s="13" t="s">
        <v>10</v>
      </c>
      <c r="AW28" s="77"/>
      <c r="AX28" s="35">
        <f t="shared" si="16"/>
        <v>45765</v>
      </c>
      <c r="AY28" s="36" t="str">
        <f t="shared" si="17"/>
        <v>V</v>
      </c>
      <c r="AZ28" s="15" t="s">
        <v>10</v>
      </c>
      <c r="BA28" s="15" t="s">
        <v>9</v>
      </c>
      <c r="BB28" s="128"/>
      <c r="BC28" s="77"/>
      <c r="BD28" s="35">
        <f t="shared" si="18"/>
        <v>45795</v>
      </c>
      <c r="BE28" s="36" t="str">
        <f t="shared" si="19"/>
        <v>D</v>
      </c>
      <c r="BF28" s="54"/>
      <c r="BG28" s="79"/>
      <c r="BH28" s="41"/>
      <c r="BI28" s="77"/>
      <c r="BJ28" s="35">
        <f t="shared" si="20"/>
        <v>45826</v>
      </c>
      <c r="BK28" s="36" t="str">
        <f t="shared" si="21"/>
        <v>M</v>
      </c>
      <c r="BL28" s="15" t="s">
        <v>9</v>
      </c>
      <c r="BM28" s="15" t="s">
        <v>9</v>
      </c>
      <c r="BN28" s="13"/>
      <c r="BO28" s="77"/>
      <c r="BP28" s="35">
        <f t="shared" si="22"/>
        <v>45856</v>
      </c>
      <c r="BQ28" s="36" t="str">
        <f t="shared" si="23"/>
        <v>V</v>
      </c>
      <c r="BR28" s="29"/>
      <c r="BS28" s="15" t="s">
        <v>10</v>
      </c>
      <c r="BT28" s="41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 t="s">
        <v>20</v>
      </c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</row>
    <row r="29" spans="1:100" s="3" customFormat="1" x14ac:dyDescent="0.25">
      <c r="A29" s="73"/>
      <c r="B29" s="43">
        <f t="shared" si="6"/>
        <v>45523</v>
      </c>
      <c r="C29" s="36" t="str">
        <f t="shared" si="0"/>
        <v>L</v>
      </c>
      <c r="D29" s="55"/>
      <c r="E29" s="15"/>
      <c r="F29" s="41" t="s">
        <v>10</v>
      </c>
      <c r="G29" s="31"/>
      <c r="H29" s="43">
        <f t="shared" si="7"/>
        <v>45554</v>
      </c>
      <c r="I29" s="36" t="str">
        <f t="shared" si="1"/>
        <v>J</v>
      </c>
      <c r="J29" s="15" t="s">
        <v>9</v>
      </c>
      <c r="K29" s="15" t="s">
        <v>9</v>
      </c>
      <c r="L29" s="41" t="s">
        <v>10</v>
      </c>
      <c r="M29" s="31"/>
      <c r="N29" s="43">
        <f t="shared" si="8"/>
        <v>45584</v>
      </c>
      <c r="O29" s="36" t="str">
        <f t="shared" si="2"/>
        <v>S</v>
      </c>
      <c r="P29" s="15"/>
      <c r="Q29" s="15"/>
      <c r="R29" s="27"/>
      <c r="S29" s="31"/>
      <c r="T29" s="43">
        <f t="shared" si="9"/>
        <v>45615</v>
      </c>
      <c r="U29" s="36" t="str">
        <f t="shared" si="3"/>
        <v>M</v>
      </c>
      <c r="V29" s="15" t="s">
        <v>10</v>
      </c>
      <c r="W29" s="15" t="s">
        <v>10</v>
      </c>
      <c r="X29" s="41" t="s">
        <v>10</v>
      </c>
      <c r="Y29" s="77"/>
      <c r="Z29" s="43">
        <f t="shared" si="10"/>
        <v>45645</v>
      </c>
      <c r="AA29" s="36" t="str">
        <f t="shared" si="4"/>
        <v>J</v>
      </c>
      <c r="AB29" s="15" t="s">
        <v>10</v>
      </c>
      <c r="AC29" s="15" t="s">
        <v>10</v>
      </c>
      <c r="AD29" s="41" t="s">
        <v>10</v>
      </c>
      <c r="AE29" s="77"/>
      <c r="AF29" s="43">
        <f t="shared" si="11"/>
        <v>45676</v>
      </c>
      <c r="AG29" s="36" t="str">
        <f t="shared" si="5"/>
        <v>D</v>
      </c>
      <c r="AH29" s="15"/>
      <c r="AI29" s="15"/>
      <c r="AJ29" s="13"/>
      <c r="AK29" s="77">
        <v>8</v>
      </c>
      <c r="AL29" s="35">
        <f t="shared" si="12"/>
        <v>45707</v>
      </c>
      <c r="AM29" s="36" t="str">
        <f t="shared" si="13"/>
        <v>M</v>
      </c>
      <c r="AN29" s="15" t="s">
        <v>9</v>
      </c>
      <c r="AO29" s="15" t="s">
        <v>9</v>
      </c>
      <c r="AP29" s="13" t="s">
        <v>10</v>
      </c>
      <c r="AQ29" s="77"/>
      <c r="AR29" s="35">
        <f t="shared" si="14"/>
        <v>45735</v>
      </c>
      <c r="AS29" s="36" t="str">
        <f t="shared" si="15"/>
        <v>M</v>
      </c>
      <c r="AT29" s="15" t="s">
        <v>10</v>
      </c>
      <c r="AU29" s="15" t="s">
        <v>9</v>
      </c>
      <c r="AV29" s="13" t="s">
        <v>10</v>
      </c>
      <c r="AW29" s="77"/>
      <c r="AX29" s="35">
        <f t="shared" si="16"/>
        <v>45766</v>
      </c>
      <c r="AY29" s="36" t="str">
        <f t="shared" si="17"/>
        <v>S</v>
      </c>
      <c r="AZ29" s="29"/>
      <c r="BA29" s="15"/>
      <c r="BB29" s="13"/>
      <c r="BC29" s="77"/>
      <c r="BD29" s="35">
        <f t="shared" si="18"/>
        <v>45796</v>
      </c>
      <c r="BE29" s="36" t="str">
        <f t="shared" si="19"/>
        <v>L</v>
      </c>
      <c r="BF29" s="15" t="s">
        <v>10</v>
      </c>
      <c r="BG29" s="15" t="s">
        <v>9</v>
      </c>
      <c r="BH29" s="126" t="s">
        <v>17</v>
      </c>
      <c r="BI29" s="77"/>
      <c r="BJ29" s="35">
        <f t="shared" si="20"/>
        <v>45827</v>
      </c>
      <c r="BK29" s="36" t="str">
        <f t="shared" si="21"/>
        <v>J</v>
      </c>
      <c r="BL29" s="15" t="s">
        <v>9</v>
      </c>
      <c r="BM29" s="15" t="s">
        <v>9</v>
      </c>
      <c r="BN29" s="13"/>
      <c r="BO29" s="77"/>
      <c r="BP29" s="35">
        <f t="shared" si="22"/>
        <v>45857</v>
      </c>
      <c r="BQ29" s="36" t="str">
        <f t="shared" si="23"/>
        <v>S</v>
      </c>
      <c r="BR29" s="29"/>
      <c r="BS29" s="15"/>
      <c r="BT29" s="41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 t="s">
        <v>21</v>
      </c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</row>
    <row r="30" spans="1:100" s="3" customFormat="1" x14ac:dyDescent="0.25">
      <c r="A30" s="73"/>
      <c r="B30" s="43">
        <f t="shared" si="6"/>
        <v>45524</v>
      </c>
      <c r="C30" s="36" t="str">
        <f t="shared" si="0"/>
        <v>M</v>
      </c>
      <c r="D30" s="55"/>
      <c r="E30" s="15"/>
      <c r="F30" s="41" t="s">
        <v>10</v>
      </c>
      <c r="G30" s="31"/>
      <c r="H30" s="43">
        <f t="shared" si="7"/>
        <v>45555</v>
      </c>
      <c r="I30" s="36" t="str">
        <f t="shared" si="1"/>
        <v>V</v>
      </c>
      <c r="J30" s="15" t="s">
        <v>9</v>
      </c>
      <c r="K30" s="15" t="s">
        <v>9</v>
      </c>
      <c r="L30" s="41" t="s">
        <v>10</v>
      </c>
      <c r="M30" s="31"/>
      <c r="N30" s="43">
        <f t="shared" si="8"/>
        <v>45585</v>
      </c>
      <c r="O30" s="36" t="str">
        <f t="shared" si="2"/>
        <v>D</v>
      </c>
      <c r="P30" s="15"/>
      <c r="Q30" s="15"/>
      <c r="R30" s="27"/>
      <c r="S30" s="31">
        <v>47</v>
      </c>
      <c r="T30" s="43">
        <f t="shared" si="9"/>
        <v>45616</v>
      </c>
      <c r="U30" s="36" t="str">
        <f t="shared" si="3"/>
        <v>M</v>
      </c>
      <c r="V30" s="15" t="s">
        <v>10</v>
      </c>
      <c r="W30" s="15" t="s">
        <v>10</v>
      </c>
      <c r="X30" s="41" t="s">
        <v>10</v>
      </c>
      <c r="Y30" s="77"/>
      <c r="Z30" s="43">
        <f t="shared" si="10"/>
        <v>45646</v>
      </c>
      <c r="AA30" s="36" t="str">
        <f t="shared" si="4"/>
        <v>V</v>
      </c>
      <c r="AB30" s="15" t="s">
        <v>10</v>
      </c>
      <c r="AC30" s="15" t="s">
        <v>10</v>
      </c>
      <c r="AD30" s="41" t="s">
        <v>10</v>
      </c>
      <c r="AE30" s="77"/>
      <c r="AF30" s="43">
        <f t="shared" si="11"/>
        <v>45677</v>
      </c>
      <c r="AG30" s="36" t="str">
        <f t="shared" si="5"/>
        <v>L</v>
      </c>
      <c r="AH30" s="15" t="s">
        <v>10</v>
      </c>
      <c r="AI30" s="15" t="s">
        <v>9</v>
      </c>
      <c r="AJ30" s="41" t="s">
        <v>9</v>
      </c>
      <c r="AK30" s="77"/>
      <c r="AL30" s="35">
        <f t="shared" si="12"/>
        <v>45708</v>
      </c>
      <c r="AM30" s="36" t="str">
        <f t="shared" si="13"/>
        <v>J</v>
      </c>
      <c r="AN30" s="15" t="s">
        <v>9</v>
      </c>
      <c r="AO30" s="15" t="s">
        <v>9</v>
      </c>
      <c r="AP30" s="13" t="s">
        <v>10</v>
      </c>
      <c r="AQ30" s="77"/>
      <c r="AR30" s="35">
        <f t="shared" si="14"/>
        <v>45736</v>
      </c>
      <c r="AS30" s="36" t="str">
        <f t="shared" si="15"/>
        <v>J</v>
      </c>
      <c r="AT30" s="15" t="s">
        <v>10</v>
      </c>
      <c r="AU30" s="15" t="s">
        <v>9</v>
      </c>
      <c r="AV30" s="13" t="s">
        <v>10</v>
      </c>
      <c r="AW30" s="77"/>
      <c r="AX30" s="35">
        <f t="shared" si="16"/>
        <v>45767</v>
      </c>
      <c r="AY30" s="36" t="str">
        <f t="shared" si="17"/>
        <v>D</v>
      </c>
      <c r="AZ30" s="29"/>
      <c r="BA30" s="15"/>
      <c r="BB30" s="13"/>
      <c r="BC30" s="77">
        <v>21</v>
      </c>
      <c r="BD30" s="35">
        <f t="shared" si="18"/>
        <v>45797</v>
      </c>
      <c r="BE30" s="36" t="str">
        <f t="shared" si="19"/>
        <v>M</v>
      </c>
      <c r="BF30" s="15" t="s">
        <v>10</v>
      </c>
      <c r="BG30" s="15" t="s">
        <v>9</v>
      </c>
      <c r="BH30" s="13" t="s">
        <v>9</v>
      </c>
      <c r="BI30" s="77"/>
      <c r="BJ30" s="35">
        <f t="shared" si="20"/>
        <v>45828</v>
      </c>
      <c r="BK30" s="36" t="str">
        <f t="shared" si="21"/>
        <v>V</v>
      </c>
      <c r="BL30" s="15" t="s">
        <v>9</v>
      </c>
      <c r="BM30" s="125" t="s">
        <v>9</v>
      </c>
      <c r="BN30" s="13"/>
      <c r="BO30" s="77"/>
      <c r="BP30" s="35">
        <f t="shared" si="22"/>
        <v>45858</v>
      </c>
      <c r="BQ30" s="36" t="str">
        <f t="shared" si="23"/>
        <v>D</v>
      </c>
      <c r="BR30" s="29"/>
      <c r="BS30" s="27"/>
      <c r="BT30" s="41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</row>
    <row r="31" spans="1:100" s="3" customFormat="1" x14ac:dyDescent="0.25">
      <c r="A31" s="73">
        <v>34</v>
      </c>
      <c r="B31" s="43">
        <f t="shared" si="6"/>
        <v>45525</v>
      </c>
      <c r="C31" s="36" t="str">
        <f t="shared" si="0"/>
        <v>M</v>
      </c>
      <c r="D31" s="55"/>
      <c r="E31" s="15"/>
      <c r="F31" s="41" t="s">
        <v>10</v>
      </c>
      <c r="G31" s="31"/>
      <c r="H31" s="43">
        <f t="shared" si="7"/>
        <v>45556</v>
      </c>
      <c r="I31" s="36" t="str">
        <f t="shared" si="1"/>
        <v>S</v>
      </c>
      <c r="J31" s="55"/>
      <c r="K31" s="15"/>
      <c r="L31" s="41"/>
      <c r="M31" s="31"/>
      <c r="N31" s="43">
        <f t="shared" si="8"/>
        <v>45586</v>
      </c>
      <c r="O31" s="36" t="str">
        <f t="shared" si="2"/>
        <v>L</v>
      </c>
      <c r="P31" s="15" t="s">
        <v>9</v>
      </c>
      <c r="Q31" s="15" t="s">
        <v>10</v>
      </c>
      <c r="R31" s="41" t="s">
        <v>10</v>
      </c>
      <c r="S31" s="31"/>
      <c r="T31" s="43">
        <f t="shared" si="9"/>
        <v>45617</v>
      </c>
      <c r="U31" s="36" t="str">
        <f t="shared" si="3"/>
        <v>J</v>
      </c>
      <c r="V31" s="15" t="s">
        <v>10</v>
      </c>
      <c r="W31" s="15" t="s">
        <v>10</v>
      </c>
      <c r="X31" s="41" t="s">
        <v>10</v>
      </c>
      <c r="Y31" s="77"/>
      <c r="Z31" s="43">
        <f t="shared" si="10"/>
        <v>45647</v>
      </c>
      <c r="AA31" s="36" t="str">
        <f t="shared" si="4"/>
        <v>S</v>
      </c>
      <c r="AB31" s="29"/>
      <c r="AC31" s="27"/>
      <c r="AD31" s="41"/>
      <c r="AE31" s="77"/>
      <c r="AF31" s="43">
        <f t="shared" si="11"/>
        <v>45678</v>
      </c>
      <c r="AG31" s="36" t="str">
        <f t="shared" si="5"/>
        <v>M</v>
      </c>
      <c r="AH31" s="15" t="s">
        <v>10</v>
      </c>
      <c r="AI31" s="125"/>
      <c r="AJ31" s="41" t="s">
        <v>9</v>
      </c>
      <c r="AK31" s="77"/>
      <c r="AL31" s="35">
        <f t="shared" si="12"/>
        <v>45709</v>
      </c>
      <c r="AM31" s="36" t="str">
        <f t="shared" si="13"/>
        <v>V</v>
      </c>
      <c r="AN31" s="15" t="s">
        <v>9</v>
      </c>
      <c r="AO31" s="130"/>
      <c r="AP31" s="13" t="s">
        <v>10</v>
      </c>
      <c r="AQ31" s="77"/>
      <c r="AR31" s="35">
        <f t="shared" si="14"/>
        <v>45737</v>
      </c>
      <c r="AS31" s="36" t="str">
        <f t="shared" si="15"/>
        <v>V</v>
      </c>
      <c r="AT31" s="15" t="s">
        <v>10</v>
      </c>
      <c r="AU31" s="15" t="s">
        <v>9</v>
      </c>
      <c r="AV31" s="13" t="s">
        <v>10</v>
      </c>
      <c r="AW31" s="77"/>
      <c r="AX31" s="35">
        <f t="shared" si="16"/>
        <v>45768</v>
      </c>
      <c r="AY31" s="36" t="str">
        <f t="shared" si="17"/>
        <v>L</v>
      </c>
      <c r="AZ31" s="109" t="s">
        <v>12</v>
      </c>
      <c r="BA31" s="102"/>
      <c r="BB31" s="98"/>
      <c r="BC31" s="77"/>
      <c r="BD31" s="35">
        <f t="shared" si="18"/>
        <v>45798</v>
      </c>
      <c r="BE31" s="36" t="str">
        <f t="shared" si="19"/>
        <v>M</v>
      </c>
      <c r="BF31" s="15" t="s">
        <v>10</v>
      </c>
      <c r="BG31" s="15" t="s">
        <v>9</v>
      </c>
      <c r="BH31" s="13" t="s">
        <v>9</v>
      </c>
      <c r="BI31" s="77"/>
      <c r="BJ31" s="35">
        <f t="shared" si="20"/>
        <v>45829</v>
      </c>
      <c r="BK31" s="36" t="str">
        <f t="shared" si="21"/>
        <v>S</v>
      </c>
      <c r="BL31" s="15"/>
      <c r="BM31" s="15"/>
      <c r="BN31" s="13"/>
      <c r="BO31" s="77"/>
      <c r="BP31" s="35">
        <f t="shared" si="22"/>
        <v>45859</v>
      </c>
      <c r="BQ31" s="36" t="str">
        <f t="shared" si="23"/>
        <v>L</v>
      </c>
      <c r="BR31" s="29" t="s">
        <v>11</v>
      </c>
      <c r="BS31" s="27" t="s">
        <v>11</v>
      </c>
      <c r="BT31" s="41" t="s">
        <v>11</v>
      </c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</row>
    <row r="32" spans="1:100" s="3" customFormat="1" x14ac:dyDescent="0.25">
      <c r="A32" s="73"/>
      <c r="B32" s="43">
        <f t="shared" si="6"/>
        <v>45526</v>
      </c>
      <c r="C32" s="36" t="str">
        <f t="shared" si="0"/>
        <v>J</v>
      </c>
      <c r="D32" s="55"/>
      <c r="E32" s="15"/>
      <c r="F32" s="41" t="s">
        <v>10</v>
      </c>
      <c r="G32" s="31"/>
      <c r="H32" s="43">
        <f t="shared" si="7"/>
        <v>45557</v>
      </c>
      <c r="I32" s="36" t="str">
        <f t="shared" si="1"/>
        <v>D</v>
      </c>
      <c r="J32" s="55"/>
      <c r="K32" s="15"/>
      <c r="L32" s="41"/>
      <c r="M32" s="31"/>
      <c r="N32" s="43">
        <f t="shared" si="8"/>
        <v>45587</v>
      </c>
      <c r="O32" s="36" t="str">
        <f t="shared" si="2"/>
        <v>M</v>
      </c>
      <c r="P32" s="15" t="s">
        <v>9</v>
      </c>
      <c r="Q32" s="15" t="s">
        <v>10</v>
      </c>
      <c r="R32" s="41" t="s">
        <v>10</v>
      </c>
      <c r="S32" s="31"/>
      <c r="T32" s="43">
        <f t="shared" si="9"/>
        <v>45618</v>
      </c>
      <c r="U32" s="36" t="str">
        <f t="shared" si="3"/>
        <v>V</v>
      </c>
      <c r="V32" s="15" t="s">
        <v>10</v>
      </c>
      <c r="W32" s="15" t="s">
        <v>10</v>
      </c>
      <c r="X32" s="41" t="s">
        <v>10</v>
      </c>
      <c r="Y32" s="77"/>
      <c r="Z32" s="43">
        <f t="shared" si="10"/>
        <v>45648</v>
      </c>
      <c r="AA32" s="36" t="str">
        <f t="shared" si="4"/>
        <v>D</v>
      </c>
      <c r="AB32" s="29"/>
      <c r="AC32" s="27"/>
      <c r="AD32" s="41"/>
      <c r="AE32" s="77">
        <v>4</v>
      </c>
      <c r="AF32" s="43">
        <f t="shared" si="11"/>
        <v>45679</v>
      </c>
      <c r="AG32" s="36" t="str">
        <f t="shared" si="5"/>
        <v>M</v>
      </c>
      <c r="AH32" s="15" t="s">
        <v>10</v>
      </c>
      <c r="AI32" s="15" t="s">
        <v>9</v>
      </c>
      <c r="AJ32" s="41" t="s">
        <v>9</v>
      </c>
      <c r="AK32" s="77"/>
      <c r="AL32" s="35">
        <f t="shared" si="12"/>
        <v>45710</v>
      </c>
      <c r="AM32" s="36" t="str">
        <f t="shared" si="13"/>
        <v>S</v>
      </c>
      <c r="AN32" s="15"/>
      <c r="AO32" s="15"/>
      <c r="AP32" s="41"/>
      <c r="AQ32" s="77"/>
      <c r="AR32" s="35">
        <f t="shared" si="14"/>
        <v>45738</v>
      </c>
      <c r="AS32" s="36" t="str">
        <f t="shared" si="15"/>
        <v>S</v>
      </c>
      <c r="AT32" s="15"/>
      <c r="AU32" s="15"/>
      <c r="AV32" s="41"/>
      <c r="AW32" s="77">
        <v>17</v>
      </c>
      <c r="AX32" s="35">
        <f t="shared" si="16"/>
        <v>45769</v>
      </c>
      <c r="AY32" s="36" t="str">
        <f t="shared" si="17"/>
        <v>M</v>
      </c>
      <c r="AZ32" s="15" t="s">
        <v>10</v>
      </c>
      <c r="BA32" s="15" t="s">
        <v>10</v>
      </c>
      <c r="BB32" s="128"/>
      <c r="BC32" s="77"/>
      <c r="BD32" s="35">
        <f t="shared" si="18"/>
        <v>45799</v>
      </c>
      <c r="BE32" s="36" t="str">
        <f t="shared" si="19"/>
        <v>J</v>
      </c>
      <c r="BF32" s="15" t="s">
        <v>10</v>
      </c>
      <c r="BG32" s="125"/>
      <c r="BH32" s="13" t="s">
        <v>15</v>
      </c>
      <c r="BI32" s="77"/>
      <c r="BJ32" s="35">
        <f t="shared" si="20"/>
        <v>45830</v>
      </c>
      <c r="BK32" s="36" t="str">
        <f t="shared" si="21"/>
        <v>D</v>
      </c>
      <c r="BL32" s="15"/>
      <c r="BM32" s="15"/>
      <c r="BN32" s="13"/>
      <c r="BO32" s="77">
        <v>30</v>
      </c>
      <c r="BP32" s="35">
        <f t="shared" si="22"/>
        <v>45860</v>
      </c>
      <c r="BQ32" s="36" t="str">
        <f t="shared" si="23"/>
        <v>M</v>
      </c>
      <c r="BR32" s="29" t="s">
        <v>11</v>
      </c>
      <c r="BS32" s="27" t="s">
        <v>11</v>
      </c>
      <c r="BT32" s="41" t="s">
        <v>11</v>
      </c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</row>
    <row r="33" spans="1:100" s="3" customFormat="1" x14ac:dyDescent="0.25">
      <c r="A33" s="73"/>
      <c r="B33" s="43">
        <f t="shared" si="6"/>
        <v>45527</v>
      </c>
      <c r="C33" s="36" t="str">
        <f t="shared" si="0"/>
        <v>V</v>
      </c>
      <c r="D33" s="55"/>
      <c r="E33" s="15"/>
      <c r="F33" s="41" t="s">
        <v>10</v>
      </c>
      <c r="G33" s="31"/>
      <c r="H33" s="43">
        <f t="shared" si="7"/>
        <v>45558</v>
      </c>
      <c r="I33" s="36" t="str">
        <f t="shared" si="1"/>
        <v>L</v>
      </c>
      <c r="J33" s="15" t="s">
        <v>9</v>
      </c>
      <c r="K33" s="15" t="s">
        <v>9</v>
      </c>
      <c r="L33" s="41" t="s">
        <v>10</v>
      </c>
      <c r="M33" s="31">
        <v>43</v>
      </c>
      <c r="N33" s="43">
        <f t="shared" si="8"/>
        <v>45588</v>
      </c>
      <c r="O33" s="36" t="str">
        <f t="shared" si="2"/>
        <v>M</v>
      </c>
      <c r="P33" s="15" t="s">
        <v>9</v>
      </c>
      <c r="Q33" s="15" t="s">
        <v>10</v>
      </c>
      <c r="R33" s="41" t="s">
        <v>10</v>
      </c>
      <c r="S33" s="31"/>
      <c r="T33" s="43">
        <f t="shared" si="9"/>
        <v>45619</v>
      </c>
      <c r="U33" s="36" t="str">
        <f t="shared" si="3"/>
        <v>S</v>
      </c>
      <c r="V33" s="15"/>
      <c r="W33" s="15"/>
      <c r="X33" s="41"/>
      <c r="Y33" s="77"/>
      <c r="Z33" s="43">
        <f t="shared" si="10"/>
        <v>45649</v>
      </c>
      <c r="AA33" s="36" t="str">
        <f t="shared" si="4"/>
        <v>L</v>
      </c>
      <c r="AB33" s="29" t="s">
        <v>11</v>
      </c>
      <c r="AC33" s="27" t="s">
        <v>11</v>
      </c>
      <c r="AD33" s="41" t="s">
        <v>11</v>
      </c>
      <c r="AE33" s="77"/>
      <c r="AF33" s="43">
        <f t="shared" si="11"/>
        <v>45680</v>
      </c>
      <c r="AG33" s="36" t="str">
        <f t="shared" si="5"/>
        <v>J</v>
      </c>
      <c r="AH33" s="15" t="s">
        <v>10</v>
      </c>
      <c r="AI33" s="15" t="s">
        <v>9</v>
      </c>
      <c r="AJ33" s="41" t="s">
        <v>9</v>
      </c>
      <c r="AK33" s="77"/>
      <c r="AL33" s="35">
        <f t="shared" si="12"/>
        <v>45711</v>
      </c>
      <c r="AM33" s="36" t="str">
        <f t="shared" si="13"/>
        <v>D</v>
      </c>
      <c r="AN33" s="29"/>
      <c r="AO33" s="15"/>
      <c r="AP33" s="13"/>
      <c r="AQ33" s="77"/>
      <c r="AR33" s="35">
        <f t="shared" si="14"/>
        <v>45739</v>
      </c>
      <c r="AS33" s="36" t="str">
        <f t="shared" si="15"/>
        <v>D</v>
      </c>
      <c r="AT33" s="15"/>
      <c r="AU33" s="15"/>
      <c r="AV33" s="13"/>
      <c r="AW33" s="77"/>
      <c r="AX33" s="35">
        <f t="shared" si="16"/>
        <v>45770</v>
      </c>
      <c r="AY33" s="36" t="str">
        <f t="shared" si="17"/>
        <v>M</v>
      </c>
      <c r="AZ33" s="15" t="s">
        <v>10</v>
      </c>
      <c r="BA33" s="15" t="s">
        <v>10</v>
      </c>
      <c r="BB33" s="13" t="s">
        <v>9</v>
      </c>
      <c r="BC33" s="77"/>
      <c r="BD33" s="35">
        <f t="shared" si="18"/>
        <v>45800</v>
      </c>
      <c r="BE33" s="36" t="str">
        <f t="shared" si="19"/>
        <v>V</v>
      </c>
      <c r="BF33" s="15" t="s">
        <v>10</v>
      </c>
      <c r="BG33" s="15" t="s">
        <v>9</v>
      </c>
      <c r="BH33" s="13" t="s">
        <v>19</v>
      </c>
      <c r="BI33" s="77"/>
      <c r="BJ33" s="35">
        <f t="shared" si="20"/>
        <v>45831</v>
      </c>
      <c r="BK33" s="36" t="str">
        <f t="shared" si="21"/>
        <v>L</v>
      </c>
      <c r="BL33" s="15" t="s">
        <v>9</v>
      </c>
      <c r="BM33" s="15" t="s">
        <v>10</v>
      </c>
      <c r="BN33" s="13"/>
      <c r="BO33" s="77"/>
      <c r="BP33" s="35">
        <f t="shared" si="22"/>
        <v>45861</v>
      </c>
      <c r="BQ33" s="36" t="str">
        <f t="shared" si="23"/>
        <v>M</v>
      </c>
      <c r="BR33" s="29" t="s">
        <v>11</v>
      </c>
      <c r="BS33" s="27" t="s">
        <v>11</v>
      </c>
      <c r="BT33" s="41" t="s">
        <v>11</v>
      </c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</row>
    <row r="34" spans="1:100" s="3" customFormat="1" x14ac:dyDescent="0.25">
      <c r="A34" s="73"/>
      <c r="B34" s="43">
        <f t="shared" si="6"/>
        <v>45528</v>
      </c>
      <c r="C34" s="36" t="str">
        <f t="shared" si="0"/>
        <v>S</v>
      </c>
      <c r="D34" s="55"/>
      <c r="E34" s="15"/>
      <c r="F34" s="41"/>
      <c r="G34" s="31"/>
      <c r="H34" s="43">
        <f t="shared" si="7"/>
        <v>45559</v>
      </c>
      <c r="I34" s="36" t="str">
        <f t="shared" si="1"/>
        <v>M</v>
      </c>
      <c r="J34" s="125"/>
      <c r="K34" s="15" t="s">
        <v>9</v>
      </c>
      <c r="L34" s="41" t="s">
        <v>10</v>
      </c>
      <c r="M34" s="31"/>
      <c r="N34" s="43">
        <f t="shared" si="8"/>
        <v>45589</v>
      </c>
      <c r="O34" s="36" t="str">
        <f t="shared" si="2"/>
        <v>J</v>
      </c>
      <c r="P34" s="125"/>
      <c r="Q34" s="15" t="s">
        <v>10</v>
      </c>
      <c r="R34" s="41" t="s">
        <v>10</v>
      </c>
      <c r="S34" s="31"/>
      <c r="T34" s="43">
        <f t="shared" si="9"/>
        <v>45620</v>
      </c>
      <c r="U34" s="36" t="str">
        <f t="shared" si="3"/>
        <v>D</v>
      </c>
      <c r="V34" s="15"/>
      <c r="W34" s="15"/>
      <c r="X34" s="41"/>
      <c r="Y34" s="77"/>
      <c r="Z34" s="43">
        <f t="shared" si="10"/>
        <v>45650</v>
      </c>
      <c r="AA34" s="36" t="str">
        <f t="shared" si="4"/>
        <v>M</v>
      </c>
      <c r="AB34" s="29" t="s">
        <v>11</v>
      </c>
      <c r="AC34" s="27" t="s">
        <v>11</v>
      </c>
      <c r="AD34" s="41" t="s">
        <v>11</v>
      </c>
      <c r="AE34" s="77"/>
      <c r="AF34" s="43">
        <f t="shared" si="11"/>
        <v>45681</v>
      </c>
      <c r="AG34" s="36" t="str">
        <f t="shared" si="5"/>
        <v>V</v>
      </c>
      <c r="AH34" s="15" t="s">
        <v>10</v>
      </c>
      <c r="AI34" s="125"/>
      <c r="AJ34" s="41" t="s">
        <v>9</v>
      </c>
      <c r="AK34" s="77"/>
      <c r="AL34" s="35">
        <f t="shared" si="12"/>
        <v>45712</v>
      </c>
      <c r="AM34" s="36" t="str">
        <f t="shared" si="13"/>
        <v>L</v>
      </c>
      <c r="AN34" s="15" t="s">
        <v>9</v>
      </c>
      <c r="AO34" s="15" t="s">
        <v>9</v>
      </c>
      <c r="AP34" s="13" t="s">
        <v>10</v>
      </c>
      <c r="AQ34" s="77"/>
      <c r="AR34" s="35">
        <f t="shared" si="14"/>
        <v>45740</v>
      </c>
      <c r="AS34" s="36" t="str">
        <f t="shared" si="15"/>
        <v>L</v>
      </c>
      <c r="AT34" s="15" t="s">
        <v>10</v>
      </c>
      <c r="AU34" s="15" t="s">
        <v>10</v>
      </c>
      <c r="AV34" s="13" t="s">
        <v>10</v>
      </c>
      <c r="AW34" s="77"/>
      <c r="AX34" s="35">
        <f t="shared" si="16"/>
        <v>45771</v>
      </c>
      <c r="AY34" s="36" t="str">
        <f t="shared" si="17"/>
        <v>J</v>
      </c>
      <c r="AZ34" s="15" t="s">
        <v>10</v>
      </c>
      <c r="BA34" s="15" t="s">
        <v>10</v>
      </c>
      <c r="BB34" s="13" t="s">
        <v>9</v>
      </c>
      <c r="BC34" s="77"/>
      <c r="BD34" s="35">
        <f t="shared" si="18"/>
        <v>45801</v>
      </c>
      <c r="BE34" s="36" t="str">
        <f t="shared" si="19"/>
        <v>S</v>
      </c>
      <c r="BF34" s="15"/>
      <c r="BG34" s="15"/>
      <c r="BH34" s="41"/>
      <c r="BI34" s="77">
        <v>26</v>
      </c>
      <c r="BJ34" s="35">
        <f t="shared" si="20"/>
        <v>45832</v>
      </c>
      <c r="BK34" s="36" t="str">
        <f t="shared" si="21"/>
        <v>M</v>
      </c>
      <c r="BL34" s="15" t="s">
        <v>9</v>
      </c>
      <c r="BM34" s="15" t="s">
        <v>10</v>
      </c>
      <c r="BN34" s="13"/>
      <c r="BO34" s="77"/>
      <c r="BP34" s="35">
        <f t="shared" si="22"/>
        <v>45862</v>
      </c>
      <c r="BQ34" s="36" t="str">
        <f t="shared" si="23"/>
        <v>J</v>
      </c>
      <c r="BR34" s="29" t="s">
        <v>11</v>
      </c>
      <c r="BS34" s="27" t="s">
        <v>11</v>
      </c>
      <c r="BT34" s="41" t="s">
        <v>11</v>
      </c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</row>
    <row r="35" spans="1:100" s="3" customFormat="1" x14ac:dyDescent="0.25">
      <c r="A35" s="73"/>
      <c r="B35" s="43">
        <f t="shared" si="6"/>
        <v>45529</v>
      </c>
      <c r="C35" s="36" t="str">
        <f t="shared" si="0"/>
        <v>D</v>
      </c>
      <c r="D35" s="55"/>
      <c r="E35" s="15"/>
      <c r="F35" s="41"/>
      <c r="G35" s="31">
        <v>39</v>
      </c>
      <c r="H35" s="43">
        <f t="shared" si="7"/>
        <v>45560</v>
      </c>
      <c r="I35" s="36" t="str">
        <f t="shared" si="1"/>
        <v>M</v>
      </c>
      <c r="J35" s="15" t="s">
        <v>9</v>
      </c>
      <c r="K35" s="15" t="s">
        <v>9</v>
      </c>
      <c r="L35" s="41" t="s">
        <v>10</v>
      </c>
      <c r="M35" s="31"/>
      <c r="N35" s="43">
        <f t="shared" si="8"/>
        <v>45590</v>
      </c>
      <c r="O35" s="36" t="str">
        <f t="shared" si="2"/>
        <v>V</v>
      </c>
      <c r="P35" s="125"/>
      <c r="Q35" s="15" t="s">
        <v>10</v>
      </c>
      <c r="R35" s="41" t="s">
        <v>10</v>
      </c>
      <c r="S35" s="31"/>
      <c r="T35" s="43">
        <f t="shared" si="9"/>
        <v>45621</v>
      </c>
      <c r="U35" s="36" t="str">
        <f t="shared" si="3"/>
        <v>L</v>
      </c>
      <c r="V35" s="15" t="s">
        <v>9</v>
      </c>
      <c r="W35" s="15" t="s">
        <v>10</v>
      </c>
      <c r="X35" s="41" t="s">
        <v>10</v>
      </c>
      <c r="Y35" s="77"/>
      <c r="Z35" s="43">
        <f t="shared" si="10"/>
        <v>45651</v>
      </c>
      <c r="AA35" s="36" t="str">
        <f t="shared" si="4"/>
        <v>M</v>
      </c>
      <c r="AB35" s="99" t="s">
        <v>14</v>
      </c>
      <c r="AC35" s="97"/>
      <c r="AD35" s="100"/>
      <c r="AE35" s="77"/>
      <c r="AF35" s="43">
        <f t="shared" si="11"/>
        <v>45682</v>
      </c>
      <c r="AG35" s="36" t="str">
        <f t="shared" si="5"/>
        <v>S</v>
      </c>
      <c r="AH35" s="15"/>
      <c r="AI35" s="15"/>
      <c r="AJ35" s="13"/>
      <c r="AK35" s="77"/>
      <c r="AL35" s="35">
        <f t="shared" si="12"/>
        <v>45713</v>
      </c>
      <c r="AM35" s="36" t="str">
        <f t="shared" si="13"/>
        <v>M</v>
      </c>
      <c r="AN35" s="15" t="s">
        <v>9</v>
      </c>
      <c r="AO35" s="15" t="s">
        <v>9</v>
      </c>
      <c r="AP35" s="13" t="s">
        <v>10</v>
      </c>
      <c r="AQ35" s="77">
        <v>13</v>
      </c>
      <c r="AR35" s="35">
        <f t="shared" si="14"/>
        <v>45741</v>
      </c>
      <c r="AS35" s="36" t="str">
        <f t="shared" si="15"/>
        <v>M</v>
      </c>
      <c r="AT35" s="15" t="s">
        <v>10</v>
      </c>
      <c r="AU35" s="15" t="s">
        <v>10</v>
      </c>
      <c r="AV35" s="13" t="s">
        <v>10</v>
      </c>
      <c r="AW35" s="77"/>
      <c r="AX35" s="35">
        <f t="shared" si="16"/>
        <v>45772</v>
      </c>
      <c r="AY35" s="36" t="str">
        <f t="shared" si="17"/>
        <v>V</v>
      </c>
      <c r="AZ35" s="15" t="s">
        <v>10</v>
      </c>
      <c r="BA35" s="15" t="s">
        <v>10</v>
      </c>
      <c r="BB35" s="13" t="s">
        <v>9</v>
      </c>
      <c r="BC35" s="77"/>
      <c r="BD35" s="35">
        <f t="shared" si="18"/>
        <v>45802</v>
      </c>
      <c r="BE35" s="36" t="str">
        <f t="shared" si="19"/>
        <v>D</v>
      </c>
      <c r="BF35" s="15"/>
      <c r="BG35" s="15"/>
      <c r="BH35" s="13"/>
      <c r="BI35" s="77"/>
      <c r="BJ35" s="35">
        <f t="shared" si="20"/>
        <v>45833</v>
      </c>
      <c r="BK35" s="36" t="str">
        <f t="shared" si="21"/>
        <v>M</v>
      </c>
      <c r="BL35" s="15" t="s">
        <v>9</v>
      </c>
      <c r="BM35" s="15" t="s">
        <v>10</v>
      </c>
      <c r="BN35" s="13"/>
      <c r="BO35" s="77"/>
      <c r="BP35" s="35">
        <f t="shared" si="22"/>
        <v>45863</v>
      </c>
      <c r="BQ35" s="36" t="str">
        <f t="shared" si="23"/>
        <v>V</v>
      </c>
      <c r="BR35" s="29" t="s">
        <v>11</v>
      </c>
      <c r="BS35" s="27" t="s">
        <v>11</v>
      </c>
      <c r="BT35" s="41" t="s">
        <v>11</v>
      </c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</row>
    <row r="36" spans="1:100" s="3" customFormat="1" x14ac:dyDescent="0.25">
      <c r="A36" s="73"/>
      <c r="B36" s="44">
        <f t="shared" si="6"/>
        <v>45530</v>
      </c>
      <c r="C36" s="36" t="str">
        <f t="shared" si="0"/>
        <v>L</v>
      </c>
      <c r="D36" s="55"/>
      <c r="E36" s="15"/>
      <c r="F36" s="41" t="s">
        <v>10</v>
      </c>
      <c r="G36" s="31"/>
      <c r="H36" s="44">
        <f t="shared" si="7"/>
        <v>45561</v>
      </c>
      <c r="I36" s="36" t="str">
        <f t="shared" si="1"/>
        <v>J</v>
      </c>
      <c r="J36" s="15" t="s">
        <v>9</v>
      </c>
      <c r="K36" s="15" t="s">
        <v>9</v>
      </c>
      <c r="L36" s="41" t="s">
        <v>10</v>
      </c>
      <c r="M36" s="31"/>
      <c r="N36" s="43">
        <f t="shared" si="8"/>
        <v>45591</v>
      </c>
      <c r="O36" s="36" t="str">
        <f t="shared" si="2"/>
        <v>S</v>
      </c>
      <c r="P36" s="15"/>
      <c r="Q36" s="15"/>
      <c r="R36" s="13"/>
      <c r="S36" s="31"/>
      <c r="T36" s="43">
        <f t="shared" si="9"/>
        <v>45622</v>
      </c>
      <c r="U36" s="36" t="str">
        <f t="shared" si="3"/>
        <v>M</v>
      </c>
      <c r="V36" s="15" t="s">
        <v>9</v>
      </c>
      <c r="W36" s="15" t="s">
        <v>10</v>
      </c>
      <c r="X36" s="41" t="s">
        <v>10</v>
      </c>
      <c r="Y36" s="77">
        <v>52</v>
      </c>
      <c r="Z36" s="43">
        <f t="shared" si="10"/>
        <v>45652</v>
      </c>
      <c r="AA36" s="36" t="str">
        <f t="shared" si="4"/>
        <v>J</v>
      </c>
      <c r="AB36" s="29" t="s">
        <v>11</v>
      </c>
      <c r="AC36" s="27" t="s">
        <v>11</v>
      </c>
      <c r="AD36" s="41" t="s">
        <v>11</v>
      </c>
      <c r="AE36" s="77"/>
      <c r="AF36" s="43">
        <f t="shared" si="11"/>
        <v>45683</v>
      </c>
      <c r="AG36" s="36" t="str">
        <f t="shared" si="5"/>
        <v>D</v>
      </c>
      <c r="AH36" s="15"/>
      <c r="AI36" s="15"/>
      <c r="AJ36" s="13"/>
      <c r="AK36" s="77">
        <v>9</v>
      </c>
      <c r="AL36" s="35">
        <f t="shared" si="12"/>
        <v>45714</v>
      </c>
      <c r="AM36" s="36" t="str">
        <f t="shared" si="13"/>
        <v>M</v>
      </c>
      <c r="AN36" s="15" t="s">
        <v>9</v>
      </c>
      <c r="AO36" s="15" t="s">
        <v>9</v>
      </c>
      <c r="AP36" s="13" t="s">
        <v>10</v>
      </c>
      <c r="AQ36" s="77"/>
      <c r="AR36" s="35">
        <f t="shared" si="14"/>
        <v>45742</v>
      </c>
      <c r="AS36" s="36" t="str">
        <f t="shared" si="15"/>
        <v>M</v>
      </c>
      <c r="AT36" s="15" t="s">
        <v>10</v>
      </c>
      <c r="AU36" s="15" t="s">
        <v>10</v>
      </c>
      <c r="AV36" s="13" t="s">
        <v>10</v>
      </c>
      <c r="AW36" s="77"/>
      <c r="AX36" s="35">
        <f t="shared" si="16"/>
        <v>45773</v>
      </c>
      <c r="AY36" s="36" t="str">
        <f t="shared" si="17"/>
        <v>S</v>
      </c>
      <c r="AZ36" s="87"/>
      <c r="BA36" s="85"/>
      <c r="BB36" s="86"/>
      <c r="BC36" s="77"/>
      <c r="BD36" s="35">
        <f t="shared" si="18"/>
        <v>45803</v>
      </c>
      <c r="BE36" s="36" t="str">
        <f t="shared" si="19"/>
        <v>L</v>
      </c>
      <c r="BF36" s="15" t="s">
        <v>10</v>
      </c>
      <c r="BG36" s="15" t="s">
        <v>10</v>
      </c>
      <c r="BH36" s="13" t="s">
        <v>9</v>
      </c>
      <c r="BI36" s="77"/>
      <c r="BJ36" s="35">
        <f t="shared" si="20"/>
        <v>45834</v>
      </c>
      <c r="BK36" s="36" t="str">
        <f t="shared" si="21"/>
        <v>J</v>
      </c>
      <c r="BL36" s="15" t="s">
        <v>9</v>
      </c>
      <c r="BM36" s="15" t="s">
        <v>10</v>
      </c>
      <c r="BN36" s="13"/>
      <c r="BO36" s="77"/>
      <c r="BP36" s="35">
        <f t="shared" si="22"/>
        <v>45864</v>
      </c>
      <c r="BQ36" s="36" t="str">
        <f t="shared" si="23"/>
        <v>S</v>
      </c>
      <c r="BR36" s="87"/>
      <c r="BS36" s="89"/>
      <c r="BT36" s="88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</row>
    <row r="37" spans="1:100" s="3" customFormat="1" x14ac:dyDescent="0.25">
      <c r="A37" s="73"/>
      <c r="B37" s="44">
        <f t="shared" si="6"/>
        <v>45531</v>
      </c>
      <c r="C37" s="36" t="str">
        <f t="shared" si="0"/>
        <v>M</v>
      </c>
      <c r="D37" s="55"/>
      <c r="E37" s="15"/>
      <c r="F37" s="41" t="s">
        <v>10</v>
      </c>
      <c r="G37" s="31"/>
      <c r="H37" s="44">
        <f t="shared" si="7"/>
        <v>45562</v>
      </c>
      <c r="I37" s="36" t="str">
        <f t="shared" si="1"/>
        <v>V</v>
      </c>
      <c r="J37" s="15" t="s">
        <v>9</v>
      </c>
      <c r="K37" s="125" t="s">
        <v>9</v>
      </c>
      <c r="L37" s="41" t="s">
        <v>10</v>
      </c>
      <c r="M37" s="31"/>
      <c r="N37" s="43">
        <f t="shared" si="8"/>
        <v>45592</v>
      </c>
      <c r="O37" s="36" t="str">
        <f t="shared" si="2"/>
        <v>D</v>
      </c>
      <c r="P37" s="15"/>
      <c r="Q37" s="15"/>
      <c r="R37" s="13"/>
      <c r="S37" s="31">
        <v>48</v>
      </c>
      <c r="T37" s="43">
        <f t="shared" si="9"/>
        <v>45623</v>
      </c>
      <c r="U37" s="36" t="str">
        <f t="shared" si="3"/>
        <v>M</v>
      </c>
      <c r="V37" s="15" t="s">
        <v>9</v>
      </c>
      <c r="W37" s="15" t="s">
        <v>10</v>
      </c>
      <c r="X37" s="41" t="s">
        <v>10</v>
      </c>
      <c r="Y37" s="77"/>
      <c r="Z37" s="43">
        <f t="shared" si="10"/>
        <v>45653</v>
      </c>
      <c r="AA37" s="36" t="str">
        <f t="shared" si="4"/>
        <v>V</v>
      </c>
      <c r="AB37" s="29" t="s">
        <v>11</v>
      </c>
      <c r="AC37" s="27" t="s">
        <v>11</v>
      </c>
      <c r="AD37" s="41" t="s">
        <v>11</v>
      </c>
      <c r="AE37" s="77"/>
      <c r="AF37" s="43">
        <f t="shared" si="11"/>
        <v>45684</v>
      </c>
      <c r="AG37" s="36" t="str">
        <f t="shared" si="5"/>
        <v>L</v>
      </c>
      <c r="AH37" s="15" t="s">
        <v>9</v>
      </c>
      <c r="AI37" s="15" t="s">
        <v>9</v>
      </c>
      <c r="AJ37" s="13" t="s">
        <v>10</v>
      </c>
      <c r="AK37" s="77"/>
      <c r="AL37" s="35">
        <f t="shared" si="12"/>
        <v>45715</v>
      </c>
      <c r="AM37" s="36" t="str">
        <f t="shared" si="13"/>
        <v>J</v>
      </c>
      <c r="AN37" s="130"/>
      <c r="AO37" s="15" t="s">
        <v>9</v>
      </c>
      <c r="AP37" s="13" t="s">
        <v>10</v>
      </c>
      <c r="AQ37" s="77"/>
      <c r="AR37" s="35">
        <f t="shared" si="14"/>
        <v>45743</v>
      </c>
      <c r="AS37" s="36" t="str">
        <f t="shared" si="15"/>
        <v>J</v>
      </c>
      <c r="AT37" s="15" t="s">
        <v>10</v>
      </c>
      <c r="AU37" s="15" t="s">
        <v>10</v>
      </c>
      <c r="AV37" s="13" t="s">
        <v>10</v>
      </c>
      <c r="AW37" s="77"/>
      <c r="AX37" s="35">
        <f t="shared" si="16"/>
        <v>45774</v>
      </c>
      <c r="AY37" s="36" t="str">
        <f t="shared" si="17"/>
        <v>D</v>
      </c>
      <c r="AZ37" s="29"/>
      <c r="BA37" s="15"/>
      <c r="BB37" s="13"/>
      <c r="BC37" s="77">
        <v>22</v>
      </c>
      <c r="BD37" s="35">
        <f t="shared" si="18"/>
        <v>45804</v>
      </c>
      <c r="BE37" s="36" t="str">
        <f t="shared" si="19"/>
        <v>M</v>
      </c>
      <c r="BF37" s="15" t="s">
        <v>10</v>
      </c>
      <c r="BG37" s="15" t="s">
        <v>10</v>
      </c>
      <c r="BH37" s="13" t="s">
        <v>9</v>
      </c>
      <c r="BI37" s="77"/>
      <c r="BJ37" s="35">
        <f t="shared" si="20"/>
        <v>45835</v>
      </c>
      <c r="BK37" s="36" t="str">
        <f t="shared" si="21"/>
        <v>V</v>
      </c>
      <c r="BL37" s="125" t="s">
        <v>9</v>
      </c>
      <c r="BM37" s="15" t="s">
        <v>10</v>
      </c>
      <c r="BN37" s="13"/>
      <c r="BO37" s="77"/>
      <c r="BP37" s="35">
        <f t="shared" si="22"/>
        <v>45865</v>
      </c>
      <c r="BQ37" s="36" t="str">
        <f t="shared" si="23"/>
        <v>D</v>
      </c>
      <c r="BR37" s="29"/>
      <c r="BS37" s="27"/>
      <c r="BT37" s="41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</row>
    <row r="38" spans="1:100" s="3" customFormat="1" x14ac:dyDescent="0.25">
      <c r="A38" s="73">
        <v>35</v>
      </c>
      <c r="B38" s="63">
        <f t="shared" si="6"/>
        <v>45532</v>
      </c>
      <c r="C38" s="52" t="str">
        <f t="shared" si="0"/>
        <v>M</v>
      </c>
      <c r="D38" s="55"/>
      <c r="E38" s="15"/>
      <c r="F38" s="41" t="s">
        <v>10</v>
      </c>
      <c r="G38" s="31"/>
      <c r="H38" s="44">
        <f t="shared" si="7"/>
        <v>45563</v>
      </c>
      <c r="I38" s="36" t="str">
        <f t="shared" si="1"/>
        <v>S</v>
      </c>
      <c r="J38" s="55"/>
      <c r="K38" s="15"/>
      <c r="L38" s="41"/>
      <c r="M38" s="31"/>
      <c r="N38" s="119">
        <f t="shared" si="8"/>
        <v>45593</v>
      </c>
      <c r="O38" s="120" t="str">
        <f t="shared" si="2"/>
        <v>L</v>
      </c>
      <c r="P38" s="15" t="s">
        <v>10</v>
      </c>
      <c r="Q38" s="15" t="s">
        <v>10</v>
      </c>
      <c r="R38" s="41" t="s">
        <v>10</v>
      </c>
      <c r="S38" s="31"/>
      <c r="T38" s="44">
        <f t="shared" si="9"/>
        <v>45624</v>
      </c>
      <c r="U38" s="36" t="str">
        <f t="shared" si="3"/>
        <v>J</v>
      </c>
      <c r="V38" s="15" t="s">
        <v>9</v>
      </c>
      <c r="W38" s="15" t="s">
        <v>10</v>
      </c>
      <c r="X38" s="41" t="s">
        <v>10</v>
      </c>
      <c r="Y38" s="77"/>
      <c r="Z38" s="43">
        <f t="shared" si="10"/>
        <v>45654</v>
      </c>
      <c r="AA38" s="36" t="str">
        <f t="shared" si="4"/>
        <v>S</v>
      </c>
      <c r="AB38" s="87"/>
      <c r="AC38" s="89"/>
      <c r="AD38" s="88"/>
      <c r="AE38" s="77"/>
      <c r="AF38" s="43">
        <f t="shared" si="11"/>
        <v>45685</v>
      </c>
      <c r="AG38" s="36" t="str">
        <f t="shared" si="5"/>
        <v>M</v>
      </c>
      <c r="AH38" s="125"/>
      <c r="AI38" s="15" t="s">
        <v>9</v>
      </c>
      <c r="AJ38" s="13" t="s">
        <v>10</v>
      </c>
      <c r="AK38" s="77"/>
      <c r="AL38" s="35">
        <f t="shared" si="12"/>
        <v>45716</v>
      </c>
      <c r="AM38" s="36" t="str">
        <f t="shared" si="13"/>
        <v>V</v>
      </c>
      <c r="AN38" s="130"/>
      <c r="AO38" s="15" t="s">
        <v>9</v>
      </c>
      <c r="AP38" s="13" t="s">
        <v>10</v>
      </c>
      <c r="AQ38" s="77"/>
      <c r="AR38" s="35">
        <f t="shared" si="14"/>
        <v>45744</v>
      </c>
      <c r="AS38" s="36" t="str">
        <f t="shared" si="15"/>
        <v>V</v>
      </c>
      <c r="AT38" s="15" t="s">
        <v>10</v>
      </c>
      <c r="AU38" s="15" t="s">
        <v>10</v>
      </c>
      <c r="AV38" s="13" t="s">
        <v>10</v>
      </c>
      <c r="AW38" s="77"/>
      <c r="AX38" s="35">
        <f t="shared" si="16"/>
        <v>45775</v>
      </c>
      <c r="AY38" s="36" t="str">
        <f t="shared" si="17"/>
        <v>L</v>
      </c>
      <c r="AZ38" s="29" t="s">
        <v>11</v>
      </c>
      <c r="BA38" s="15" t="s">
        <v>11</v>
      </c>
      <c r="BB38" s="13" t="s">
        <v>11</v>
      </c>
      <c r="BC38" s="77"/>
      <c r="BD38" s="35">
        <f t="shared" si="18"/>
        <v>45805</v>
      </c>
      <c r="BE38" s="36" t="str">
        <f t="shared" si="19"/>
        <v>M</v>
      </c>
      <c r="BF38" s="15" t="s">
        <v>10</v>
      </c>
      <c r="BG38" s="15" t="s">
        <v>10</v>
      </c>
      <c r="BH38" s="128" t="s">
        <v>9</v>
      </c>
      <c r="BI38" s="77"/>
      <c r="BJ38" s="35">
        <f t="shared" si="20"/>
        <v>45836</v>
      </c>
      <c r="BK38" s="36" t="str">
        <f t="shared" si="21"/>
        <v>S</v>
      </c>
      <c r="BL38" s="29"/>
      <c r="BM38" s="15"/>
      <c r="BN38" s="13"/>
      <c r="BO38" s="77"/>
      <c r="BP38" s="35">
        <f t="shared" si="22"/>
        <v>45866</v>
      </c>
      <c r="BQ38" s="36" t="str">
        <f t="shared" si="23"/>
        <v>L</v>
      </c>
      <c r="BR38" s="29" t="s">
        <v>11</v>
      </c>
      <c r="BS38" s="27" t="s">
        <v>11</v>
      </c>
      <c r="BT38" s="41" t="s">
        <v>11</v>
      </c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</row>
    <row r="39" spans="1:100" s="3" customFormat="1" x14ac:dyDescent="0.25">
      <c r="A39" s="73"/>
      <c r="B39" s="63">
        <f t="shared" si="6"/>
        <v>45533</v>
      </c>
      <c r="C39" s="52" t="str">
        <f t="shared" si="0"/>
        <v>J</v>
      </c>
      <c r="D39" s="55"/>
      <c r="E39" s="15"/>
      <c r="F39" s="41" t="s">
        <v>10</v>
      </c>
      <c r="G39" s="31"/>
      <c r="H39" s="44">
        <f t="shared" si="7"/>
        <v>45564</v>
      </c>
      <c r="I39" s="36" t="str">
        <f t="shared" si="1"/>
        <v>D</v>
      </c>
      <c r="J39" s="55"/>
      <c r="K39" s="15"/>
      <c r="L39" s="41"/>
      <c r="M39" s="31"/>
      <c r="N39" s="119">
        <f t="shared" si="8"/>
        <v>45594</v>
      </c>
      <c r="O39" s="120" t="str">
        <f t="shared" si="2"/>
        <v>M</v>
      </c>
      <c r="P39" s="15" t="s">
        <v>10</v>
      </c>
      <c r="Q39" s="15" t="s">
        <v>10</v>
      </c>
      <c r="R39" s="41" t="s">
        <v>10</v>
      </c>
      <c r="S39" s="31"/>
      <c r="T39" s="44">
        <f t="shared" si="9"/>
        <v>45625</v>
      </c>
      <c r="U39" s="36" t="str">
        <f t="shared" si="3"/>
        <v>V</v>
      </c>
      <c r="V39" s="15" t="s">
        <v>9</v>
      </c>
      <c r="W39" s="15" t="s">
        <v>10</v>
      </c>
      <c r="X39" s="41" t="s">
        <v>10</v>
      </c>
      <c r="Y39" s="77"/>
      <c r="Z39" s="43">
        <f t="shared" si="10"/>
        <v>45655</v>
      </c>
      <c r="AA39" s="36" t="str">
        <f t="shared" si="4"/>
        <v>D</v>
      </c>
      <c r="AB39" s="87"/>
      <c r="AC39" s="89"/>
      <c r="AD39" s="88"/>
      <c r="AE39" s="77">
        <v>5</v>
      </c>
      <c r="AF39" s="43">
        <f t="shared" si="11"/>
        <v>45686</v>
      </c>
      <c r="AG39" s="36" t="str">
        <f t="shared" si="5"/>
        <v>M</v>
      </c>
      <c r="AH39" s="125"/>
      <c r="AI39" s="125" t="s">
        <v>9</v>
      </c>
      <c r="AJ39" s="13" t="s">
        <v>10</v>
      </c>
      <c r="AK39" s="77"/>
      <c r="AL39" s="62" t="str">
        <f>IF(BZ3=2022,AL38+1,IF(BZ3=2023,AL38+1,IF(BZ3=2023,AL38+1,IF(BZ3=2024,AL38+1,""))))</f>
        <v/>
      </c>
      <c r="AM39" s="60" t="str">
        <f t="shared" si="13"/>
        <v/>
      </c>
      <c r="AN39" s="66"/>
      <c r="AO39" s="67"/>
      <c r="AP39" s="68"/>
      <c r="AQ39" s="77"/>
      <c r="AR39" s="35">
        <f t="shared" si="14"/>
        <v>45745</v>
      </c>
      <c r="AS39" s="36" t="str">
        <f t="shared" si="15"/>
        <v>S</v>
      </c>
      <c r="AT39" s="15"/>
      <c r="AU39" s="15"/>
      <c r="AV39" s="41"/>
      <c r="AW39" s="77">
        <v>18</v>
      </c>
      <c r="AX39" s="35">
        <f t="shared" si="16"/>
        <v>45776</v>
      </c>
      <c r="AY39" s="36" t="str">
        <f t="shared" si="17"/>
        <v>M</v>
      </c>
      <c r="AZ39" s="29" t="s">
        <v>11</v>
      </c>
      <c r="BA39" s="15" t="s">
        <v>11</v>
      </c>
      <c r="BB39" s="13" t="s">
        <v>11</v>
      </c>
      <c r="BC39" s="77"/>
      <c r="BD39" s="35">
        <f t="shared" si="18"/>
        <v>45806</v>
      </c>
      <c r="BE39" s="36" t="str">
        <f t="shared" si="19"/>
        <v>J</v>
      </c>
      <c r="BF39" s="96" t="s">
        <v>3</v>
      </c>
      <c r="BG39" s="106"/>
      <c r="BH39" s="107"/>
      <c r="BI39" s="77"/>
      <c r="BJ39" s="35">
        <f t="shared" si="20"/>
        <v>45837</v>
      </c>
      <c r="BK39" s="36" t="str">
        <f t="shared" si="21"/>
        <v>D</v>
      </c>
      <c r="BL39" s="29"/>
      <c r="BM39" s="15"/>
      <c r="BN39" s="13"/>
      <c r="BO39" s="77">
        <v>31</v>
      </c>
      <c r="BP39" s="35">
        <f t="shared" si="22"/>
        <v>45867</v>
      </c>
      <c r="BQ39" s="36" t="str">
        <f t="shared" si="23"/>
        <v>M</v>
      </c>
      <c r="BR39" s="29" t="s">
        <v>11</v>
      </c>
      <c r="BS39" s="27" t="s">
        <v>11</v>
      </c>
      <c r="BT39" s="41" t="s">
        <v>11</v>
      </c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</row>
    <row r="40" spans="1:100" s="3" customFormat="1" x14ac:dyDescent="0.25">
      <c r="A40" s="73"/>
      <c r="B40" s="63">
        <f t="shared" si="6"/>
        <v>45534</v>
      </c>
      <c r="C40" s="52" t="str">
        <f t="shared" si="0"/>
        <v>V</v>
      </c>
      <c r="D40" s="55"/>
      <c r="E40" s="15"/>
      <c r="F40" s="41" t="s">
        <v>10</v>
      </c>
      <c r="G40" s="31"/>
      <c r="H40" s="81">
        <f t="shared" si="7"/>
        <v>45565</v>
      </c>
      <c r="I40" s="82" t="str">
        <f t="shared" si="1"/>
        <v>L</v>
      </c>
      <c r="J40" s="55" t="s">
        <v>9</v>
      </c>
      <c r="K40" s="15" t="s">
        <v>9</v>
      </c>
      <c r="L40" s="41" t="s">
        <v>10</v>
      </c>
      <c r="M40" s="31">
        <v>44</v>
      </c>
      <c r="N40" s="119">
        <f t="shared" si="8"/>
        <v>45595</v>
      </c>
      <c r="O40" s="120" t="str">
        <f t="shared" si="2"/>
        <v>M</v>
      </c>
      <c r="P40" s="15" t="s">
        <v>10</v>
      </c>
      <c r="Q40" s="15" t="s">
        <v>10</v>
      </c>
      <c r="R40" s="41" t="s">
        <v>10</v>
      </c>
      <c r="S40" s="31"/>
      <c r="T40" s="81">
        <f>T39+1</f>
        <v>45626</v>
      </c>
      <c r="U40" s="82" t="str">
        <f t="shared" si="3"/>
        <v>S</v>
      </c>
      <c r="V40" s="29"/>
      <c r="W40" s="15"/>
      <c r="X40" s="13"/>
      <c r="Y40" s="77"/>
      <c r="Z40" s="43">
        <f t="shared" si="10"/>
        <v>45656</v>
      </c>
      <c r="AA40" s="36" t="str">
        <f t="shared" si="4"/>
        <v>L</v>
      </c>
      <c r="AB40" s="66" t="s">
        <v>11</v>
      </c>
      <c r="AC40" s="67" t="s">
        <v>11</v>
      </c>
      <c r="AD40" s="68" t="s">
        <v>11</v>
      </c>
      <c r="AE40" s="77"/>
      <c r="AF40" s="43">
        <f t="shared" si="11"/>
        <v>45687</v>
      </c>
      <c r="AG40" s="36" t="str">
        <f t="shared" si="5"/>
        <v>J</v>
      </c>
      <c r="AH40" s="15" t="s">
        <v>9</v>
      </c>
      <c r="AI40" s="15" t="s">
        <v>9</v>
      </c>
      <c r="AJ40" s="13" t="s">
        <v>10</v>
      </c>
      <c r="AK40" s="77"/>
      <c r="AL40" s="62" t="str">
        <f>IF(BZ4=2022,AL39+1,IF(BZ4=2023,AL39+1,IF(BZ4=2023,AL39+1,IF(BZ4=2024,AL39+1,""))))</f>
        <v/>
      </c>
      <c r="AM40" s="60" t="str">
        <f t="shared" si="13"/>
        <v/>
      </c>
      <c r="AN40" s="66"/>
      <c r="AO40" s="67"/>
      <c r="AP40" s="68"/>
      <c r="AQ40" s="77"/>
      <c r="AR40" s="35">
        <f t="shared" si="14"/>
        <v>45746</v>
      </c>
      <c r="AS40" s="36" t="str">
        <f t="shared" si="15"/>
        <v>D</v>
      </c>
      <c r="AT40" s="15"/>
      <c r="AU40" s="15"/>
      <c r="AV40" s="13"/>
      <c r="AW40" s="77"/>
      <c r="AX40" s="35">
        <f t="shared" si="16"/>
        <v>45777</v>
      </c>
      <c r="AY40" s="36" t="str">
        <f t="shared" si="17"/>
        <v>M</v>
      </c>
      <c r="AZ40" s="29" t="s">
        <v>11</v>
      </c>
      <c r="BA40" s="15" t="s">
        <v>11</v>
      </c>
      <c r="BB40" s="13" t="s">
        <v>11</v>
      </c>
      <c r="BC40" s="77"/>
      <c r="BD40" s="35">
        <f t="shared" si="18"/>
        <v>45807</v>
      </c>
      <c r="BE40" s="36" t="str">
        <f t="shared" si="19"/>
        <v>V</v>
      </c>
      <c r="BF40" s="29" t="s">
        <v>11</v>
      </c>
      <c r="BG40" s="15" t="s">
        <v>11</v>
      </c>
      <c r="BH40" s="13" t="s">
        <v>11</v>
      </c>
      <c r="BI40" s="77"/>
      <c r="BJ40" s="35">
        <f t="shared" si="20"/>
        <v>45838</v>
      </c>
      <c r="BK40" s="36" t="str">
        <f t="shared" si="21"/>
        <v>L</v>
      </c>
      <c r="BL40" s="131"/>
      <c r="BM40" s="15" t="s">
        <v>10</v>
      </c>
      <c r="BN40" s="13"/>
      <c r="BO40" s="77"/>
      <c r="BP40" s="35">
        <f t="shared" si="22"/>
        <v>45868</v>
      </c>
      <c r="BQ40" s="36" t="str">
        <f t="shared" si="23"/>
        <v>M</v>
      </c>
      <c r="BR40" s="29" t="s">
        <v>11</v>
      </c>
      <c r="BS40" s="27" t="s">
        <v>11</v>
      </c>
      <c r="BT40" s="41" t="s">
        <v>11</v>
      </c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</row>
    <row r="41" spans="1:100" s="3" customFormat="1" ht="12.6" thickBot="1" x14ac:dyDescent="0.3">
      <c r="A41" s="74"/>
      <c r="B41" s="64">
        <f>IF(AP5=2022,B40+1,IF(AP5=2023,B40+1,IF(AP5=2023,B40+1,IF(AP5=2024,B40+1,""))))</f>
        <v>45535</v>
      </c>
      <c r="C41" s="53" t="str">
        <f t="shared" si="0"/>
        <v>S</v>
      </c>
      <c r="D41" s="55"/>
      <c r="E41" s="15"/>
      <c r="F41" s="41"/>
      <c r="G41" s="57"/>
      <c r="H41" s="83" t="str">
        <f>IF(AV5=2022,H40+1,IF(AV5=2023,H40+1,IF(AV5=2023,H40+1,IF(AV5=2024,H40+1,""))))</f>
        <v/>
      </c>
      <c r="I41" s="84" t="str">
        <f t="shared" si="1"/>
        <v/>
      </c>
      <c r="J41" s="30"/>
      <c r="K41" s="50"/>
      <c r="L41" s="51"/>
      <c r="M41" s="57"/>
      <c r="N41" s="119">
        <f t="shared" si="8"/>
        <v>45596</v>
      </c>
      <c r="O41" s="120" t="str">
        <f t="shared" si="2"/>
        <v>J</v>
      </c>
      <c r="P41" s="15" t="s">
        <v>10</v>
      </c>
      <c r="Q41" s="15" t="s">
        <v>10</v>
      </c>
      <c r="R41" s="41" t="s">
        <v>10</v>
      </c>
      <c r="S41" s="57"/>
      <c r="T41" s="83" t="str">
        <f>IF(BH5=2022,T40+1,IF(BH5=2023,T40+1,IF(BH5=2023,T40+1,IF(BH5=2024,T40+1,""))))</f>
        <v/>
      </c>
      <c r="U41" s="84" t="str">
        <f t="shared" si="3"/>
        <v/>
      </c>
      <c r="V41" s="30"/>
      <c r="W41" s="42"/>
      <c r="X41" s="51"/>
      <c r="Y41" s="76"/>
      <c r="Z41" s="43">
        <f t="shared" si="10"/>
        <v>45657</v>
      </c>
      <c r="AA41" s="36" t="str">
        <f t="shared" si="4"/>
        <v>M</v>
      </c>
      <c r="AB41" s="66" t="s">
        <v>11</v>
      </c>
      <c r="AC41" s="67" t="s">
        <v>11</v>
      </c>
      <c r="AD41" s="68" t="s">
        <v>11</v>
      </c>
      <c r="AE41" s="76"/>
      <c r="AF41" s="45">
        <f t="shared" si="11"/>
        <v>45688</v>
      </c>
      <c r="AG41" s="37" t="str">
        <f t="shared" si="5"/>
        <v>V</v>
      </c>
      <c r="AH41" s="15" t="s">
        <v>9</v>
      </c>
      <c r="AI41" s="15" t="s">
        <v>9</v>
      </c>
      <c r="AJ41" s="13" t="s">
        <v>10</v>
      </c>
      <c r="AK41" s="76"/>
      <c r="AL41" s="59" t="str">
        <f>IF(BZ5=2022,AL40+1,IF(BZ5=2023,AL40+1,IF(BZ5=2023,AL40+1,IF(BZ5=2024,AL40+1,""))))</f>
        <v/>
      </c>
      <c r="AM41" s="61" t="str">
        <f t="shared" si="13"/>
        <v/>
      </c>
      <c r="AN41" s="69"/>
      <c r="AO41" s="70"/>
      <c r="AP41" s="71"/>
      <c r="AQ41" s="76"/>
      <c r="AR41" s="38">
        <f t="shared" si="14"/>
        <v>45747</v>
      </c>
      <c r="AS41" s="37" t="str">
        <f t="shared" si="15"/>
        <v>L</v>
      </c>
      <c r="AT41" s="15" t="s">
        <v>9</v>
      </c>
      <c r="AU41" s="15" t="s">
        <v>10</v>
      </c>
      <c r="AV41" s="13" t="s">
        <v>10</v>
      </c>
      <c r="AW41" s="76"/>
      <c r="AX41" s="58" t="str">
        <f>IF(CL5=2022,AX40+1,IF(CL5=2023,AX40+1,IF(CL5=2023,AX40+1,IF(CL5=2024,AX40+1,""))))</f>
        <v/>
      </c>
      <c r="AY41" s="37" t="str">
        <f t="shared" si="17"/>
        <v/>
      </c>
      <c r="AZ41" s="30"/>
      <c r="BA41" s="50"/>
      <c r="BB41" s="51"/>
      <c r="BC41" s="76"/>
      <c r="BD41" s="38">
        <f t="shared" si="18"/>
        <v>45808</v>
      </c>
      <c r="BE41" s="37" t="str">
        <f t="shared" si="19"/>
        <v>S</v>
      </c>
      <c r="BF41" s="30"/>
      <c r="BG41" s="50"/>
      <c r="BH41" s="51"/>
      <c r="BI41" s="76"/>
      <c r="BJ41" s="58" t="str">
        <f>IF(CX5=2022,BJ40+1,IF(CX5=2023,BJ40+1,IF(CX5=2023,BJ40+1,IF(CX5=2024,BJ40+1,""))))</f>
        <v/>
      </c>
      <c r="BK41" s="37" t="str">
        <f t="shared" si="21"/>
        <v/>
      </c>
      <c r="BL41" s="30"/>
      <c r="BM41" s="50"/>
      <c r="BN41" s="51"/>
      <c r="BO41" s="76"/>
      <c r="BP41" s="35">
        <f t="shared" si="22"/>
        <v>45869</v>
      </c>
      <c r="BQ41" s="36" t="str">
        <f t="shared" si="23"/>
        <v>J</v>
      </c>
      <c r="BR41" s="29" t="s">
        <v>11</v>
      </c>
      <c r="BS41" s="27" t="s">
        <v>11</v>
      </c>
      <c r="BT41" s="41" t="s">
        <v>11</v>
      </c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</row>
    <row r="42" spans="1:100" s="11" customFormat="1" ht="13.8" thickBot="1" x14ac:dyDescent="0.3">
      <c r="A42" s="145"/>
      <c r="B42" s="146"/>
      <c r="C42" s="48"/>
      <c r="D42" s="32">
        <f>COUNTIF(D11:D41,"F-T")*7</f>
        <v>0</v>
      </c>
      <c r="E42" s="32">
        <f>COUNTIF(E11:E41,"F-T")*7</f>
        <v>0</v>
      </c>
      <c r="F42" s="32">
        <f t="shared" ref="F42" si="24">COUNTIF(F11:F41,"F-T")*7</f>
        <v>0</v>
      </c>
      <c r="G42" s="145"/>
      <c r="H42" s="146"/>
      <c r="I42" s="48"/>
      <c r="J42" s="32">
        <f>COUNTIF(J11:J41,"F-T")*7</f>
        <v>84</v>
      </c>
      <c r="K42" s="32">
        <f>COUNTIF(K11:K41,"F-T")*7</f>
        <v>91</v>
      </c>
      <c r="L42" s="32">
        <f t="shared" ref="L42" si="25">COUNTIF(L11:L41,"F-T")*7</f>
        <v>35</v>
      </c>
      <c r="M42" s="145"/>
      <c r="N42" s="146"/>
      <c r="O42" s="48"/>
      <c r="P42" s="32">
        <f>COUNTIF(P11:P41,"F-T")*7</f>
        <v>112</v>
      </c>
      <c r="Q42" s="32">
        <f t="shared" ref="Q42:R42" si="26">COUNTIF(Q11:Q41,"F-T")*7</f>
        <v>21</v>
      </c>
      <c r="R42" s="32">
        <f t="shared" si="26"/>
        <v>35</v>
      </c>
      <c r="S42" s="145"/>
      <c r="T42" s="146"/>
      <c r="U42" s="48"/>
      <c r="V42" s="32">
        <f>COUNTIF(V11:V41,"F-T")*7</f>
        <v>35</v>
      </c>
      <c r="W42" s="32">
        <f t="shared" ref="W42:X42" si="27">COUNTIF(W11:W41,"F-T")*7</f>
        <v>28</v>
      </c>
      <c r="X42" s="32">
        <f t="shared" si="27"/>
        <v>35</v>
      </c>
      <c r="Y42" s="145"/>
      <c r="Z42" s="146"/>
      <c r="AA42" s="48"/>
      <c r="AB42" s="32">
        <f>COUNTIF(AB11:AB41,"F-T")*7</f>
        <v>28</v>
      </c>
      <c r="AC42" s="32">
        <f t="shared" ref="AC42:AD42" si="28">COUNTIF(AC11:AC41,"F-T")*7</f>
        <v>0</v>
      </c>
      <c r="AD42" s="32">
        <f t="shared" si="28"/>
        <v>35</v>
      </c>
      <c r="AE42" s="145"/>
      <c r="AF42" s="146"/>
      <c r="AG42" s="48"/>
      <c r="AH42" s="32">
        <f>COUNTIF(AH11:AH41,"F-T")*7</f>
        <v>21</v>
      </c>
      <c r="AI42" s="32">
        <f t="shared" ref="AI42" si="29">COUNTIF(AI11:AI41,"F-T")*7</f>
        <v>112</v>
      </c>
      <c r="AJ42" s="32">
        <f>COUNTIF(AJ11:AJ41,"F-T")*7</f>
        <v>98</v>
      </c>
      <c r="AK42" s="145"/>
      <c r="AL42" s="146"/>
      <c r="AM42" s="48"/>
      <c r="AN42" s="32">
        <f>COUNTIF(AN11:AN41,"F-T")*7</f>
        <v>126</v>
      </c>
      <c r="AO42" s="32">
        <f t="shared" ref="AO42:AP42" si="30">COUNTIF(AO11:AO41,"F-T")*7</f>
        <v>112</v>
      </c>
      <c r="AP42" s="32">
        <f t="shared" si="30"/>
        <v>28</v>
      </c>
      <c r="AQ42" s="145"/>
      <c r="AR42" s="146"/>
      <c r="AS42" s="48"/>
      <c r="AT42" s="32">
        <f t="shared" ref="AT42:AV42" si="31">COUNTIF(AT11:AT41,"F-T")*7</f>
        <v>42</v>
      </c>
      <c r="AU42" s="32">
        <f t="shared" si="31"/>
        <v>35</v>
      </c>
      <c r="AV42" s="32">
        <f t="shared" si="31"/>
        <v>28</v>
      </c>
      <c r="AW42" s="145"/>
      <c r="AX42" s="146"/>
      <c r="AY42" s="48"/>
      <c r="AZ42" s="32">
        <f t="shared" ref="AZ42:BB42" si="32">COUNTIF(AZ11:AZ41,"F-T")*7</f>
        <v>28</v>
      </c>
      <c r="BA42" s="32">
        <f t="shared" si="32"/>
        <v>35</v>
      </c>
      <c r="BB42" s="32">
        <f t="shared" si="32"/>
        <v>42</v>
      </c>
      <c r="BC42" s="145"/>
      <c r="BD42" s="146"/>
      <c r="BE42" s="48"/>
      <c r="BF42" s="32">
        <f t="shared" ref="BF42:BH42" si="33">COUNTIF(BF11:BF41,"F-T")*7</f>
        <v>35</v>
      </c>
      <c r="BG42" s="32">
        <f t="shared" si="33"/>
        <v>28</v>
      </c>
      <c r="BH42" s="32">
        <f t="shared" si="33"/>
        <v>70</v>
      </c>
      <c r="BI42" s="145"/>
      <c r="BJ42" s="146"/>
      <c r="BK42" s="48"/>
      <c r="BL42" s="32">
        <f t="shared" ref="BL42:BN42" si="34">COUNTIF(BL11:BL41,"F-T")*7</f>
        <v>98</v>
      </c>
      <c r="BM42" s="32">
        <f t="shared" si="34"/>
        <v>35</v>
      </c>
      <c r="BN42" s="32">
        <f t="shared" si="34"/>
        <v>0</v>
      </c>
      <c r="BO42" s="145"/>
      <c r="BP42" s="146"/>
      <c r="BQ42" s="48"/>
      <c r="BR42" s="32">
        <f t="shared" ref="BR42:BT42" si="35">COUNTIF(BR11:BR41,"F-T")*7</f>
        <v>0</v>
      </c>
      <c r="BS42" s="32">
        <f t="shared" si="35"/>
        <v>0</v>
      </c>
      <c r="BT42" s="32">
        <f t="shared" si="35"/>
        <v>0</v>
      </c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</row>
    <row r="43" spans="1:100" s="11" customFormat="1" ht="13.8" thickBot="1" x14ac:dyDescent="0.3">
      <c r="A43" s="47"/>
      <c r="B43" s="49"/>
      <c r="C43" s="46"/>
      <c r="D43" s="32">
        <f>COUNTIF(D11:D41,"F-P")*7</f>
        <v>0</v>
      </c>
      <c r="E43" s="32">
        <f t="shared" ref="E43:F43" si="36">COUNTIF(E11:E41,"F-P")*7</f>
        <v>0</v>
      </c>
      <c r="F43" s="32">
        <f t="shared" si="36"/>
        <v>70</v>
      </c>
      <c r="G43" s="47"/>
      <c r="H43" s="49"/>
      <c r="I43" s="46"/>
      <c r="J43" s="32">
        <f>COUNTIF(J11:J41,"F-P")*7</f>
        <v>0</v>
      </c>
      <c r="K43" s="32">
        <f t="shared" ref="K43:L43" si="37">COUNTIF(K11:K41,"F-P")*7</f>
        <v>0</v>
      </c>
      <c r="L43" s="32">
        <f t="shared" si="37"/>
        <v>112</v>
      </c>
      <c r="M43" s="47"/>
      <c r="N43" s="49"/>
      <c r="O43" s="46"/>
      <c r="P43" s="32">
        <f t="shared" ref="P43:R43" si="38">COUNTIF(P11:P41,"F-P")*7</f>
        <v>28</v>
      </c>
      <c r="Q43" s="32">
        <f t="shared" si="38"/>
        <v>133</v>
      </c>
      <c r="R43" s="32">
        <f t="shared" si="38"/>
        <v>126</v>
      </c>
      <c r="S43" s="47"/>
      <c r="T43" s="49"/>
      <c r="U43" s="46"/>
      <c r="V43" s="32">
        <f t="shared" ref="V43:X43" si="39">COUNTIF(V11:V41,"F-P")*7</f>
        <v>98</v>
      </c>
      <c r="W43" s="32">
        <f t="shared" si="39"/>
        <v>70</v>
      </c>
      <c r="X43" s="32">
        <f t="shared" si="39"/>
        <v>98</v>
      </c>
      <c r="Y43" s="47"/>
      <c r="Z43" s="49"/>
      <c r="AA43" s="46"/>
      <c r="AB43" s="32">
        <f t="shared" ref="AB43:AD43" si="40">COUNTIF(AB11:AB41,"F-P")*7</f>
        <v>70</v>
      </c>
      <c r="AC43" s="32">
        <f t="shared" si="40"/>
        <v>105</v>
      </c>
      <c r="AD43" s="32">
        <f t="shared" si="40"/>
        <v>70</v>
      </c>
      <c r="AE43" s="47"/>
      <c r="AF43" s="49"/>
      <c r="AG43" s="46"/>
      <c r="AH43" s="32">
        <f t="shared" ref="AH43:AJ43" si="41">COUNTIF(AH11:AH41,"F-P")*7</f>
        <v>105</v>
      </c>
      <c r="AI43" s="32">
        <f t="shared" si="41"/>
        <v>0</v>
      </c>
      <c r="AJ43" s="32">
        <f t="shared" si="41"/>
        <v>35</v>
      </c>
      <c r="AK43" s="47"/>
      <c r="AL43" s="49"/>
      <c r="AM43" s="46"/>
      <c r="AN43" s="32">
        <f t="shared" ref="AN43:AP43" si="42">COUNTIF(AN11:AN41,"F-P")*7</f>
        <v>0</v>
      </c>
      <c r="AO43" s="32">
        <f t="shared" si="42"/>
        <v>0</v>
      </c>
      <c r="AP43" s="32">
        <f t="shared" si="42"/>
        <v>105</v>
      </c>
      <c r="AQ43" s="47"/>
      <c r="AR43" s="49"/>
      <c r="AS43" s="46"/>
      <c r="AT43" s="32">
        <f t="shared" ref="AT43:AV43" si="43">COUNTIF(AT11:AT41,"F-P")*7</f>
        <v>70</v>
      </c>
      <c r="AU43" s="32">
        <f t="shared" si="43"/>
        <v>112</v>
      </c>
      <c r="AV43" s="32">
        <f t="shared" si="43"/>
        <v>112</v>
      </c>
      <c r="AW43" s="47"/>
      <c r="AX43" s="49"/>
      <c r="AY43" s="46"/>
      <c r="AZ43" s="32">
        <f t="shared" ref="AZ43:BB43" si="44">COUNTIF(AZ11:AZ41,"F-P")*7</f>
        <v>98</v>
      </c>
      <c r="BA43" s="32">
        <f t="shared" si="44"/>
        <v>91</v>
      </c>
      <c r="BB43" s="32">
        <f t="shared" si="44"/>
        <v>28</v>
      </c>
      <c r="BC43" s="47"/>
      <c r="BD43" s="49"/>
      <c r="BE43" s="46"/>
      <c r="BF43" s="32">
        <f t="shared" ref="BF43:BH43" si="45">COUNTIF(BF11:BF41,"F-P")*7</f>
        <v>77</v>
      </c>
      <c r="BG43" s="32">
        <f t="shared" si="45"/>
        <v>77</v>
      </c>
      <c r="BH43" s="32">
        <f t="shared" si="45"/>
        <v>0</v>
      </c>
      <c r="BI43" s="47"/>
      <c r="BJ43" s="49"/>
      <c r="BK43" s="46"/>
      <c r="BL43" s="32">
        <f t="shared" ref="BL43:BN43" si="46">COUNTIF(BL11:BL41,"F-P")*7</f>
        <v>35</v>
      </c>
      <c r="BM43" s="32">
        <f t="shared" si="46"/>
        <v>105</v>
      </c>
      <c r="BN43" s="32">
        <f t="shared" si="46"/>
        <v>0</v>
      </c>
      <c r="BO43" s="47"/>
      <c r="BP43" s="49"/>
      <c r="BQ43" s="46"/>
      <c r="BR43" s="32">
        <f t="shared" ref="BR43:BT43" si="47">COUNTIF(BR11:BR41,"F-P")*7</f>
        <v>0</v>
      </c>
      <c r="BS43" s="32">
        <f t="shared" si="47"/>
        <v>91</v>
      </c>
      <c r="BT43" s="32">
        <f t="shared" si="47"/>
        <v>0</v>
      </c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</row>
    <row r="44" spans="1:100" s="3" customFormat="1" x14ac:dyDescent="0.25"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</row>
    <row r="45" spans="1:100" s="3" customFormat="1" x14ac:dyDescent="0.25">
      <c r="AB45" s="148" t="s">
        <v>5</v>
      </c>
      <c r="AC45" s="148"/>
      <c r="AD45" s="148"/>
      <c r="AE45" s="148"/>
      <c r="AF45" s="148"/>
      <c r="AG45" s="148"/>
      <c r="AH45" s="148"/>
      <c r="AI45" s="9"/>
      <c r="AJ45" s="9"/>
      <c r="AL45" s="4"/>
      <c r="AM45" s="6"/>
      <c r="AN45" s="149" t="s">
        <v>6</v>
      </c>
      <c r="AO45" s="149"/>
      <c r="AP45" s="149"/>
      <c r="AQ45" s="149"/>
      <c r="AR45" s="149"/>
      <c r="AS45" s="149"/>
      <c r="AT45" s="149"/>
      <c r="AU45" s="10"/>
      <c r="AV45" s="10"/>
      <c r="AW45" s="7"/>
      <c r="AX45" s="2"/>
      <c r="AY45" s="8"/>
      <c r="AZ45" s="150" t="s">
        <v>26</v>
      </c>
      <c r="BA45" s="150"/>
      <c r="BB45" s="150"/>
      <c r="BC45" s="150"/>
      <c r="BD45" s="150"/>
      <c r="BE45" s="150"/>
      <c r="BF45" s="150"/>
      <c r="BG45" s="90"/>
      <c r="BH45" s="90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</row>
    <row r="46" spans="1:100" s="3" customFormat="1" x14ac:dyDescent="0.25"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</row>
    <row r="47" spans="1:100" x14ac:dyDescent="0.25">
      <c r="G47" s="3"/>
      <c r="H47" s="25"/>
      <c r="I47" s="25"/>
      <c r="J47" s="25"/>
      <c r="K47" s="25"/>
      <c r="L47" s="25"/>
      <c r="M47" s="6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6"/>
      <c r="AB47" s="26"/>
      <c r="AC47" s="26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151"/>
      <c r="AQ47" s="151"/>
      <c r="AR47" s="151"/>
      <c r="AS47" s="25"/>
      <c r="AT47" s="25"/>
      <c r="AU47" s="25"/>
      <c r="AV47" s="25"/>
      <c r="AW47" s="25"/>
      <c r="AX47" s="25"/>
      <c r="AY47" s="25"/>
      <c r="AZ47" s="25"/>
      <c r="BA47" s="25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</row>
    <row r="48" spans="1:100" x14ac:dyDescent="0.25">
      <c r="AB48" s="78"/>
    </row>
  </sheetData>
  <mergeCells count="45">
    <mergeCell ref="AP47:AR47"/>
    <mergeCell ref="BB47:BQ47"/>
    <mergeCell ref="AB45:AH45"/>
    <mergeCell ref="AN45:AT45"/>
    <mergeCell ref="AZ45:BF45"/>
    <mergeCell ref="BC10:BE10"/>
    <mergeCell ref="AW42:AX42"/>
    <mergeCell ref="BC42:BD42"/>
    <mergeCell ref="BI42:BJ42"/>
    <mergeCell ref="BO42:BP42"/>
    <mergeCell ref="BI9:BN9"/>
    <mergeCell ref="BO9:BT9"/>
    <mergeCell ref="BI10:BK10"/>
    <mergeCell ref="BO10:BQ10"/>
    <mergeCell ref="A42:B42"/>
    <mergeCell ref="G42:H42"/>
    <mergeCell ref="M42:N42"/>
    <mergeCell ref="S42:T42"/>
    <mergeCell ref="Y42:Z42"/>
    <mergeCell ref="AE42:AF42"/>
    <mergeCell ref="AK42:AL42"/>
    <mergeCell ref="AQ42:AR42"/>
    <mergeCell ref="Y10:AA10"/>
    <mergeCell ref="AE10:AG10"/>
    <mergeCell ref="AK10:AM10"/>
    <mergeCell ref="AQ10:AS10"/>
    <mergeCell ref="A9:F9"/>
    <mergeCell ref="G9:L9"/>
    <mergeCell ref="M9:R9"/>
    <mergeCell ref="S9:X9"/>
    <mergeCell ref="Y9:AD9"/>
    <mergeCell ref="G1:BT1"/>
    <mergeCell ref="G2:BT2"/>
    <mergeCell ref="G3:BQ3"/>
    <mergeCell ref="S4:BI4"/>
    <mergeCell ref="G5:AO5"/>
    <mergeCell ref="AR5:AS5"/>
    <mergeCell ref="AF6:AV6"/>
    <mergeCell ref="G7:BQ7"/>
    <mergeCell ref="G8:BT8"/>
    <mergeCell ref="AE9:AJ9"/>
    <mergeCell ref="AK9:AP9"/>
    <mergeCell ref="AQ9:AV9"/>
    <mergeCell ref="AW9:BB9"/>
    <mergeCell ref="BC9:BH9"/>
  </mergeCells>
  <conditionalFormatting sqref="B13">
    <cfRule type="expression" dxfId="1118" priority="1517">
      <formula>OR(C13="s",C13="d")</formula>
    </cfRule>
  </conditionalFormatting>
  <conditionalFormatting sqref="B41">
    <cfRule type="expression" dxfId="1117" priority="1512">
      <formula>OR(WEEKDAY(K41)=1,WEEKDAY(K41)=7)</formula>
    </cfRule>
    <cfRule type="cellIs" dxfId="1116" priority="1513" operator="equal">
      <formula>"stage"</formula>
    </cfRule>
    <cfRule type="cellIs" dxfId="1115" priority="1514" operator="equal">
      <formula>"formation"</formula>
    </cfRule>
    <cfRule type="cellIs" dxfId="1114" priority="1515" operator="equal">
      <formula>"entreprise"</formula>
    </cfRule>
    <cfRule type="cellIs" dxfId="1113" priority="1516" operator="equal">
      <formula>"fermeture"</formula>
    </cfRule>
  </conditionalFormatting>
  <conditionalFormatting sqref="D11:F41">
    <cfRule type="cellIs" dxfId="1112" priority="1472" operator="equal">
      <formula>"DC4-2"</formula>
    </cfRule>
    <cfRule type="cellIs" dxfId="1111" priority="1473" operator="equal">
      <formula>"DC4-1"</formula>
    </cfRule>
    <cfRule type="cellIs" dxfId="1110" priority="1474" operator="equal">
      <formula>"DC3-2"</formula>
    </cfRule>
    <cfRule type="cellIs" dxfId="1109" priority="1475" operator="equal">
      <formula>"DC3-1"</formula>
    </cfRule>
    <cfRule type="cellIs" dxfId="1108" priority="1476" operator="equal">
      <formula>"DC2-1"</formula>
    </cfRule>
    <cfRule type="cellIs" dxfId="1107" priority="1477" operator="equal">
      <formula>"DC1-2"</formula>
    </cfRule>
    <cfRule type="cellIs" dxfId="1106" priority="1478" operator="equal">
      <formula>"DC1-1"</formula>
    </cfRule>
    <cfRule type="cellIs" dxfId="1105" priority="1481" operator="equal">
      <formula>"C"</formula>
    </cfRule>
    <cfRule type="cellIs" dxfId="1104" priority="1482" operator="equal">
      <formula>"F-P"</formula>
    </cfRule>
    <cfRule type="cellIs" dxfId="1103" priority="1483" operator="equal">
      <formula>"F-T"</formula>
    </cfRule>
    <cfRule type="expression" dxfId="1102" priority="1486">
      <formula>OR(C11="S",C11="D")</formula>
    </cfRule>
  </conditionalFormatting>
  <conditionalFormatting sqref="E11:E41 AC31:AC41">
    <cfRule type="expression" dxfId="1101" priority="1485">
      <formula>OR(C11="S",C11="D")</formula>
    </cfRule>
  </conditionalFormatting>
  <conditionalFormatting sqref="F11:F41">
    <cfRule type="expression" dxfId="1100" priority="1484">
      <formula>OR(C11="S",C11="D")</formula>
    </cfRule>
  </conditionalFormatting>
  <conditionalFormatting sqref="F13:F41">
    <cfRule type="expression" dxfId="1099" priority="1479">
      <formula>OR(E13="S",E13="D")</formula>
    </cfRule>
    <cfRule type="expression" dxfId="1098" priority="1480">
      <formula>OR(D13="S",D13="D")</formula>
    </cfRule>
  </conditionalFormatting>
  <conditionalFormatting sqref="H13">
    <cfRule type="expression" dxfId="1097" priority="1718">
      <formula>OR(I13="s",I13="d")</formula>
    </cfRule>
  </conditionalFormatting>
  <conditionalFormatting sqref="H41">
    <cfRule type="expression" dxfId="1096" priority="1507">
      <formula>OR(WEEKDAY(Q41)=1,WEEKDAY(Q41)=7)</formula>
    </cfRule>
    <cfRule type="cellIs" dxfId="1095" priority="1508" operator="equal">
      <formula>"stage"</formula>
    </cfRule>
    <cfRule type="cellIs" dxfId="1094" priority="1509" operator="equal">
      <formula>"formation"</formula>
    </cfRule>
    <cfRule type="cellIs" dxfId="1093" priority="1510" operator="equal">
      <formula>"entreprise"</formula>
    </cfRule>
    <cfRule type="cellIs" dxfId="1092" priority="1511" operator="equal">
      <formula>"fermeture"</formula>
    </cfRule>
  </conditionalFormatting>
  <conditionalFormatting sqref="J15:J19 J22:J26 J29:J33 J36:J40">
    <cfRule type="expression" dxfId="1091" priority="1719">
      <formula>OR(G14="S",G14="D")</formula>
    </cfRule>
  </conditionalFormatting>
  <conditionalFormatting sqref="J15:J19">
    <cfRule type="expression" dxfId="1090" priority="1150">
      <formula>OR(H15="S",H15="D")</formula>
    </cfRule>
  </conditionalFormatting>
  <conditionalFormatting sqref="J22:J24">
    <cfRule type="expression" dxfId="1089" priority="1147">
      <formula>OR(I22="S",I22="D")</formula>
    </cfRule>
  </conditionalFormatting>
  <conditionalFormatting sqref="J22:J26">
    <cfRule type="expression" dxfId="1088" priority="1148">
      <formula>OR(H22="S",H22="D")</formula>
    </cfRule>
  </conditionalFormatting>
  <conditionalFormatting sqref="J29:J30">
    <cfRule type="expression" dxfId="1087" priority="572">
      <formula>OR(I29="S",I29="D")</formula>
    </cfRule>
    <cfRule type="expression" dxfId="1086" priority="574">
      <formula>OR(G29="S",G29="D")</formula>
    </cfRule>
  </conditionalFormatting>
  <conditionalFormatting sqref="J29:J40">
    <cfRule type="expression" dxfId="1085" priority="235">
      <formula>OR(H29="S",H29="D")</formula>
    </cfRule>
  </conditionalFormatting>
  <conditionalFormatting sqref="J33:J37">
    <cfRule type="expression" dxfId="1084" priority="234">
      <formula>OR(I33="S",I33="D")</formula>
    </cfRule>
    <cfRule type="expression" dxfId="1083" priority="236">
      <formula>OR(G33="S",G33="D")</formula>
    </cfRule>
  </conditionalFormatting>
  <conditionalFormatting sqref="J34">
    <cfRule type="cellIs" dxfId="1082" priority="237" operator="equal">
      <formula>"C"</formula>
    </cfRule>
  </conditionalFormatting>
  <conditionalFormatting sqref="J13:K16 J17:L25 J26:K30 J31:L32 J33:K37 J38:L40">
    <cfRule type="expression" dxfId="1081" priority="1717">
      <formula>OR(I13="S",I13="D")</formula>
    </cfRule>
  </conditionalFormatting>
  <conditionalFormatting sqref="J26:K31">
    <cfRule type="expression" dxfId="1080" priority="1145">
      <formula>OR(I26="S",I26="D")</formula>
    </cfRule>
  </conditionalFormatting>
  <conditionalFormatting sqref="J11:L25">
    <cfRule type="expression" dxfId="1079" priority="1023">
      <formula>OR(I11="S",I11="D")</formula>
    </cfRule>
  </conditionalFormatting>
  <conditionalFormatting sqref="J11:L41">
    <cfRule type="cellIs" dxfId="1078" priority="991" operator="equal">
      <formula>"C"</formula>
    </cfRule>
  </conditionalFormatting>
  <conditionalFormatting sqref="J31:L41">
    <cfRule type="expression" dxfId="1077" priority="995">
      <formula>OR(I31="S",I31="D")</formula>
    </cfRule>
  </conditionalFormatting>
  <conditionalFormatting sqref="K11:K41">
    <cfRule type="expression" dxfId="1076" priority="112">
      <formula>OR(I11="S",I11="D")</formula>
    </cfRule>
  </conditionalFormatting>
  <conditionalFormatting sqref="K13:K40">
    <cfRule type="expression" dxfId="1075" priority="1716">
      <formula>OR(I13="S",I13="D")</formula>
    </cfRule>
  </conditionalFormatting>
  <conditionalFormatting sqref="K24:K26">
    <cfRule type="expression" dxfId="1074" priority="1267">
      <formula>OR(J24="S",J24="D")</formula>
    </cfRule>
    <cfRule type="expression" dxfId="1073" priority="1268">
      <formula>OR(H24="S",H24="D")</formula>
    </cfRule>
  </conditionalFormatting>
  <conditionalFormatting sqref="K29:K33">
    <cfRule type="expression" dxfId="1072" priority="244">
      <formula>OR(H29="S",H29="D")</formula>
    </cfRule>
  </conditionalFormatting>
  <conditionalFormatting sqref="K30">
    <cfRule type="expression" dxfId="1071" priority="4">
      <formula>OR(J30="S",J30="D")</formula>
    </cfRule>
    <cfRule type="cellIs" dxfId="1070" priority="245" operator="equal">
      <formula>"C"</formula>
    </cfRule>
  </conditionalFormatting>
  <conditionalFormatting sqref="K36:K40">
    <cfRule type="expression" dxfId="1069" priority="113">
      <formula>OR(H36="S",H36="D")</formula>
    </cfRule>
  </conditionalFormatting>
  <conditionalFormatting sqref="K37">
    <cfRule type="expression" dxfId="1068" priority="111">
      <formula>OR(J37="S",J37="D")</formula>
    </cfRule>
    <cfRule type="cellIs" dxfId="1067" priority="114" operator="equal">
      <formula>"C"</formula>
    </cfRule>
  </conditionalFormatting>
  <conditionalFormatting sqref="L11:L25">
    <cfRule type="expression" dxfId="1066" priority="1022">
      <formula>OR(I11="S",I11="D")</formula>
    </cfRule>
  </conditionalFormatting>
  <conditionalFormatting sqref="L12:L16">
    <cfRule type="cellIs" dxfId="1065" priority="1010" operator="equal">
      <formula>"DC4-2"</formula>
    </cfRule>
    <cfRule type="cellIs" dxfId="1064" priority="1011" operator="equal">
      <formula>"DC4-1"</formula>
    </cfRule>
    <cfRule type="cellIs" dxfId="1063" priority="1012" operator="equal">
      <formula>"DC3-2"</formula>
    </cfRule>
    <cfRule type="cellIs" dxfId="1062" priority="1013" operator="equal">
      <formula>"DC3-1"</formula>
    </cfRule>
    <cfRule type="cellIs" dxfId="1061" priority="1014" operator="equal">
      <formula>"DC2-1"</formula>
    </cfRule>
    <cfRule type="cellIs" dxfId="1060" priority="1015" operator="equal">
      <formula>"DC1-2"</formula>
    </cfRule>
    <cfRule type="cellIs" dxfId="1059" priority="1016" operator="equal">
      <formula>"DC1-1"</formula>
    </cfRule>
    <cfRule type="expression" dxfId="1058" priority="1017">
      <formula>OR(K12="S",K12="D")</formula>
    </cfRule>
    <cfRule type="cellIs" dxfId="1057" priority="1020" operator="equal">
      <formula>"F-P"</formula>
    </cfRule>
    <cfRule type="cellIs" dxfId="1056" priority="1021" operator="equal">
      <formula>"F-T"</formula>
    </cfRule>
  </conditionalFormatting>
  <conditionalFormatting sqref="L12:L25">
    <cfRule type="expression" dxfId="1055" priority="1018">
      <formula>OR(J12="S",J12="D")</formula>
    </cfRule>
  </conditionalFormatting>
  <conditionalFormatting sqref="L17:L23">
    <cfRule type="expression" dxfId="1054" priority="1631">
      <formula>OR(J17="S",J17="D")</formula>
    </cfRule>
    <cfRule type="expression" dxfId="1053" priority="1632">
      <formula>OR(K17="S",K17="D")</formula>
    </cfRule>
  </conditionalFormatting>
  <conditionalFormatting sqref="L17:L25 L31:L32 L38:L40 BA14:BB17 BA17:BA21 AZ22:BA24">
    <cfRule type="expression" dxfId="1052" priority="1715">
      <formula>OR(I14="S",I14="D")</formula>
    </cfRule>
  </conditionalFormatting>
  <conditionalFormatting sqref="L26:L30">
    <cfRule type="cellIs" dxfId="1051" priority="996" operator="equal">
      <formula>"DC4-2"</formula>
    </cfRule>
    <cfRule type="cellIs" dxfId="1050" priority="997" operator="equal">
      <formula>"DC4-1"</formula>
    </cfRule>
    <cfRule type="cellIs" dxfId="1049" priority="998" operator="equal">
      <formula>"DC3-2"</formula>
    </cfRule>
    <cfRule type="cellIs" dxfId="1048" priority="999" operator="equal">
      <formula>"DC3-1"</formula>
    </cfRule>
    <cfRule type="cellIs" dxfId="1047" priority="1000" operator="equal">
      <formula>"DC2-1"</formula>
    </cfRule>
    <cfRule type="cellIs" dxfId="1046" priority="1001" operator="equal">
      <formula>"DC1-2"</formula>
    </cfRule>
    <cfRule type="cellIs" dxfId="1045" priority="1002" operator="equal">
      <formula>"DC1-1"</formula>
    </cfRule>
    <cfRule type="expression" dxfId="1044" priority="1003">
      <formula>OR(K26="S",K26="D")</formula>
    </cfRule>
    <cfRule type="cellIs" dxfId="1043" priority="1006" operator="equal">
      <formula>"F-P"</formula>
    </cfRule>
    <cfRule type="cellIs" dxfId="1042" priority="1007" operator="equal">
      <formula>"F-T"</formula>
    </cfRule>
    <cfRule type="expression" dxfId="1041" priority="1009">
      <formula>OR(K26="S",K26="D")</formula>
    </cfRule>
  </conditionalFormatting>
  <conditionalFormatting sqref="L26:L32">
    <cfRule type="expression" dxfId="1040" priority="1004">
      <formula>OR(J26="S",J26="D")</formula>
    </cfRule>
    <cfRule type="expression" dxfId="1039" priority="1008">
      <formula>OR(I26="S",I26="D")</formula>
    </cfRule>
  </conditionalFormatting>
  <conditionalFormatting sqref="L31:L32">
    <cfRule type="expression" dxfId="1038" priority="1629">
      <formula>OR(J31="S",J31="D")</formula>
    </cfRule>
    <cfRule type="expression" dxfId="1037" priority="1630">
      <formula>OR(K31="S",K31="D")</formula>
    </cfRule>
  </conditionalFormatting>
  <conditionalFormatting sqref="L33:L37">
    <cfRule type="cellIs" dxfId="1036" priority="982" operator="equal">
      <formula>"DC4-2"</formula>
    </cfRule>
    <cfRule type="cellIs" dxfId="1035" priority="983" operator="equal">
      <formula>"DC4-1"</formula>
    </cfRule>
    <cfRule type="cellIs" dxfId="1034" priority="984" operator="equal">
      <formula>"DC3-2"</formula>
    </cfRule>
    <cfRule type="cellIs" dxfId="1033" priority="985" operator="equal">
      <formula>"DC3-1"</formula>
    </cfRule>
    <cfRule type="cellIs" dxfId="1032" priority="986" operator="equal">
      <formula>"DC2-1"</formula>
    </cfRule>
    <cfRule type="cellIs" dxfId="1031" priority="987" operator="equal">
      <formula>"DC1-2"</formula>
    </cfRule>
    <cfRule type="cellIs" dxfId="1030" priority="988" operator="equal">
      <formula>"DC1-1"</formula>
    </cfRule>
    <cfRule type="expression" dxfId="1029" priority="989">
      <formula>OR(K33="S",K33="D")</formula>
    </cfRule>
    <cfRule type="cellIs" dxfId="1028" priority="992" operator="equal">
      <formula>"F-P"</formula>
    </cfRule>
    <cfRule type="cellIs" dxfId="1027" priority="993" operator="equal">
      <formula>"F-T"</formula>
    </cfRule>
  </conditionalFormatting>
  <conditionalFormatting sqref="L33:L40">
    <cfRule type="expression" dxfId="1026" priority="990">
      <formula>OR(J33="S",J33="D")</formula>
    </cfRule>
  </conditionalFormatting>
  <conditionalFormatting sqref="L33:L41">
    <cfRule type="expression" dxfId="1025" priority="994">
      <formula>OR(I33="S",I33="D")</formula>
    </cfRule>
  </conditionalFormatting>
  <conditionalFormatting sqref="L38:L40">
    <cfRule type="expression" dxfId="1024" priority="1627">
      <formula>OR(K38="S",K38="D")</formula>
    </cfRule>
    <cfRule type="expression" dxfId="1023" priority="1628">
      <formula>OR(J38="S",J38="D")</formula>
    </cfRule>
  </conditionalFormatting>
  <conditionalFormatting sqref="P11:P14">
    <cfRule type="expression" dxfId="1022" priority="588">
      <formula>OR(M11="S",M11="D")</formula>
    </cfRule>
  </conditionalFormatting>
  <conditionalFormatting sqref="P17:P21">
    <cfRule type="expression" dxfId="1021" priority="593">
      <formula>OR(O17="S",O17="D")</formula>
    </cfRule>
    <cfRule type="expression" dxfId="1020" priority="594">
      <formula>OR(N17="S",N17="D")</formula>
    </cfRule>
    <cfRule type="expression" dxfId="1019" priority="595">
      <formula>OR(M17="S",M17="D")</formula>
    </cfRule>
  </conditionalFormatting>
  <conditionalFormatting sqref="P34">
    <cfRule type="expression" dxfId="1018" priority="5">
      <formula>OR(O34="S",O34="D")</formula>
    </cfRule>
    <cfRule type="expression" dxfId="1017" priority="6">
      <formula>OR(N34="S",N34="D")</formula>
    </cfRule>
    <cfRule type="cellIs" dxfId="1016" priority="19" operator="equal">
      <formula>"DC4-2"</formula>
    </cfRule>
    <cfRule type="cellIs" dxfId="1015" priority="20" operator="equal">
      <formula>"DC4-1"</formula>
    </cfRule>
    <cfRule type="cellIs" dxfId="1014" priority="21" operator="equal">
      <formula>"DC3-2"</formula>
    </cfRule>
    <cfRule type="cellIs" dxfId="1013" priority="22" operator="equal">
      <formula>"DC3-1"</formula>
    </cfRule>
    <cfRule type="cellIs" dxfId="1012" priority="23" operator="equal">
      <formula>"DC2-1"</formula>
    </cfRule>
    <cfRule type="cellIs" dxfId="1011" priority="24" operator="equal">
      <formula>"DC1-2"</formula>
    </cfRule>
    <cfRule type="cellIs" dxfId="1010" priority="25" operator="equal">
      <formula>"DC1-1"</formula>
    </cfRule>
    <cfRule type="cellIs" dxfId="1009" priority="26" operator="equal">
      <formula>"F-P"</formula>
    </cfRule>
    <cfRule type="cellIs" dxfId="1008" priority="27" operator="equal">
      <formula>"F-T"</formula>
    </cfRule>
  </conditionalFormatting>
  <conditionalFormatting sqref="P35">
    <cfRule type="cellIs" dxfId="1007" priority="44" operator="equal">
      <formula>"DC4-2"</formula>
    </cfRule>
    <cfRule type="cellIs" dxfId="1006" priority="45" operator="equal">
      <formula>"DC4-1"</formula>
    </cfRule>
    <cfRule type="cellIs" dxfId="1005" priority="46" operator="equal">
      <formula>"DC3-2"</formula>
    </cfRule>
    <cfRule type="cellIs" dxfId="1004" priority="47" operator="equal">
      <formula>"DC3-1"</formula>
    </cfRule>
    <cfRule type="cellIs" dxfId="1003" priority="48" operator="equal">
      <formula>"DC2-1"</formula>
    </cfRule>
    <cfRule type="cellIs" dxfId="1002" priority="49" operator="equal">
      <formula>"DC1-2"</formula>
    </cfRule>
    <cfRule type="cellIs" dxfId="1001" priority="50" operator="equal">
      <formula>"DC1-1"</formula>
    </cfRule>
    <cfRule type="cellIs" dxfId="1000" priority="51" operator="equal">
      <formula>"F-P"</formula>
    </cfRule>
    <cfRule type="cellIs" dxfId="999" priority="52" operator="equal">
      <formula>"F-T"</formula>
    </cfRule>
    <cfRule type="expression" dxfId="998" priority="53">
      <formula>OR(N35="S",N35="D")</formula>
    </cfRule>
    <cfRule type="expression" dxfId="997" priority="54">
      <formula>OR(O35="S",O35="D")</formula>
    </cfRule>
  </conditionalFormatting>
  <conditionalFormatting sqref="P11:Q14 P15:R23 P24:Q28 P29:R30 P36:R37 P38:Q41">
    <cfRule type="expression" dxfId="996" priority="1714">
      <formula>OR(O11="S",O11="D")</formula>
    </cfRule>
  </conditionalFormatting>
  <conditionalFormatting sqref="P11:Q14">
    <cfRule type="expression" dxfId="995" priority="586">
      <formula>OR(O11="S",O11="D")</formula>
    </cfRule>
    <cfRule type="expression" dxfId="994" priority="587">
      <formula>OR(N11="S",N11="D")</formula>
    </cfRule>
  </conditionalFormatting>
  <conditionalFormatting sqref="P13:Q14 P15:R17">
    <cfRule type="expression" dxfId="993" priority="1142">
      <formula>OR(M13="S",M13="D")</formula>
    </cfRule>
  </conditionalFormatting>
  <conditionalFormatting sqref="P24:Q28">
    <cfRule type="expression" dxfId="992" priority="600">
      <formula>OR(O24="S",O24="D")</formula>
    </cfRule>
    <cfRule type="expression" dxfId="991" priority="601">
      <formula>OR(N24="S",N24="D")</formula>
    </cfRule>
    <cfRule type="expression" dxfId="990" priority="602">
      <formula>OR(M24="S",M24="D")</formula>
    </cfRule>
  </conditionalFormatting>
  <conditionalFormatting sqref="P31:Q35">
    <cfRule type="expression" dxfId="989" priority="7">
      <formula>OR(M31="S",M31="D")</formula>
    </cfRule>
    <cfRule type="expression" dxfId="988" priority="28">
      <formula>OR(N31="S",N31="D")</formula>
    </cfRule>
    <cfRule type="expression" dxfId="987" priority="29">
      <formula>OR(O31="S",O31="D")</formula>
    </cfRule>
  </conditionalFormatting>
  <conditionalFormatting sqref="P38:Q41">
    <cfRule type="expression" dxfId="986" priority="633">
      <formula>OR(N38="S",N38="D")</formula>
    </cfRule>
    <cfRule type="expression" dxfId="985" priority="634">
      <formula>OR(O38="S",O38="D")</formula>
    </cfRule>
    <cfRule type="expression" dxfId="984" priority="635">
      <formula>OR(M38="S",M38="D")</formula>
    </cfRule>
  </conditionalFormatting>
  <conditionalFormatting sqref="P11:R41">
    <cfRule type="cellIs" dxfId="983" priority="8" operator="equal">
      <formula>"C"</formula>
    </cfRule>
  </conditionalFormatting>
  <conditionalFormatting sqref="P15:R17">
    <cfRule type="expression" dxfId="982" priority="1140">
      <formula>OR(O15="S",O15="D")</formula>
    </cfRule>
    <cfRule type="expression" dxfId="981" priority="1141">
      <formula>OR(N15="S",N15="D")</formula>
    </cfRule>
  </conditionalFormatting>
  <conditionalFormatting sqref="P20:R23">
    <cfRule type="expression" dxfId="980" priority="1137">
      <formula>OR(O20="S",O20="D")</formula>
    </cfRule>
    <cfRule type="expression" dxfId="979" priority="1138">
      <formula>OR(N20="S",N20="D")</formula>
    </cfRule>
    <cfRule type="expression" dxfId="978" priority="1139">
      <formula>OR(M20="S",M20="D")</formula>
    </cfRule>
  </conditionalFormatting>
  <conditionalFormatting sqref="P29:R30">
    <cfRule type="expression" dxfId="977" priority="1135">
      <formula>OR(N29="S",N29="D")</formula>
    </cfRule>
    <cfRule type="expression" dxfId="976" priority="1136">
      <formula>OR(M29="S",M29="D")</formula>
    </cfRule>
  </conditionalFormatting>
  <conditionalFormatting sqref="P29:R33 Q34:R35">
    <cfRule type="expression" dxfId="975" priority="869">
      <formula>OR(O29="S",O29="D")</formula>
    </cfRule>
  </conditionalFormatting>
  <conditionalFormatting sqref="P31:R33 Q34:R35">
    <cfRule type="cellIs" dxfId="974" priority="856" operator="equal">
      <formula>"DC4-2"</formula>
    </cfRule>
    <cfRule type="cellIs" dxfId="973" priority="857" operator="equal">
      <formula>"DC4-1"</formula>
    </cfRule>
    <cfRule type="cellIs" dxfId="972" priority="858" operator="equal">
      <formula>"DC3-2"</formula>
    </cfRule>
    <cfRule type="cellIs" dxfId="971" priority="859" operator="equal">
      <formula>"DC3-1"</formula>
    </cfRule>
    <cfRule type="cellIs" dxfId="970" priority="860" operator="equal">
      <formula>"DC2-1"</formula>
    </cfRule>
    <cfRule type="cellIs" dxfId="969" priority="861" operator="equal">
      <formula>"DC1-2"</formula>
    </cfRule>
    <cfRule type="cellIs" dxfId="968" priority="862" operator="equal">
      <formula>"DC1-1"</formula>
    </cfRule>
    <cfRule type="cellIs" dxfId="967" priority="866" operator="equal">
      <formula>"F-P"</formula>
    </cfRule>
    <cfRule type="cellIs" dxfId="966" priority="867" operator="equal">
      <formula>"F-T"</formula>
    </cfRule>
  </conditionalFormatting>
  <conditionalFormatting sqref="P36:R41">
    <cfRule type="expression" dxfId="965" priority="948">
      <formula>OR(N36="S",N36="D")</formula>
    </cfRule>
    <cfRule type="expression" dxfId="964" priority="952">
      <formula>OR(M36="S",M36="D")</formula>
    </cfRule>
    <cfRule type="expression" dxfId="963" priority="953">
      <formula>OR(O36="S",O36="D")</formula>
    </cfRule>
  </conditionalFormatting>
  <conditionalFormatting sqref="Q11:Q41">
    <cfRule type="expression" dxfId="962" priority="1713">
      <formula>OR(O11="S",O11="D")</formula>
    </cfRule>
  </conditionalFormatting>
  <conditionalFormatting sqref="Q18:Q21">
    <cfRule type="expression" dxfId="961" priority="792">
      <formula>OR(P18="S",P18="D")</formula>
    </cfRule>
    <cfRule type="expression" dxfId="960" priority="793">
      <formula>OR(O18="S",O18="D")</formula>
    </cfRule>
    <cfRule type="expression" dxfId="959" priority="794">
      <formula>OR(N18="S",N18="D")</formula>
    </cfRule>
  </conditionalFormatting>
  <conditionalFormatting sqref="Q24:R28">
    <cfRule type="expression" dxfId="958" priority="962">
      <formula>OR(O24="S",O24="D")</formula>
    </cfRule>
    <cfRule type="expression" dxfId="957" priority="966">
      <formula>OR(N24="S",N24="D")</formula>
    </cfRule>
    <cfRule type="expression" dxfId="956" priority="967">
      <formula>OR(P24="S",P24="D")</formula>
    </cfRule>
  </conditionalFormatting>
  <conditionalFormatting sqref="R11:R14">
    <cfRule type="cellIs" dxfId="955" priority="968" operator="equal">
      <formula>"DC4-2"</formula>
    </cfRule>
    <cfRule type="cellIs" dxfId="954" priority="969" operator="equal">
      <formula>"DC4-1"</formula>
    </cfRule>
    <cfRule type="cellIs" dxfId="953" priority="970" operator="equal">
      <formula>"DC3-2"</formula>
    </cfRule>
    <cfRule type="cellIs" dxfId="952" priority="971" operator="equal">
      <formula>"DC3-1"</formula>
    </cfRule>
    <cfRule type="cellIs" dxfId="951" priority="972" operator="equal">
      <formula>"DC2-1"</formula>
    </cfRule>
    <cfRule type="cellIs" dxfId="950" priority="973" operator="equal">
      <formula>"DC1-2"</formula>
    </cfRule>
    <cfRule type="cellIs" dxfId="949" priority="974" operator="equal">
      <formula>"DC1-1"</formula>
    </cfRule>
    <cfRule type="expression" dxfId="948" priority="975">
      <formula>OR(Q11="S",Q11="D")</formula>
    </cfRule>
    <cfRule type="expression" dxfId="947" priority="976">
      <formula>OR(P11="S",P11="D")</formula>
    </cfRule>
    <cfRule type="cellIs" dxfId="946" priority="978" operator="equal">
      <formula>"F-P"</formula>
    </cfRule>
    <cfRule type="cellIs" dxfId="945" priority="979" operator="equal">
      <formula>"F-T"</formula>
    </cfRule>
    <cfRule type="expression" dxfId="944" priority="980">
      <formula>OR(O11="S",O11="D")</formula>
    </cfRule>
    <cfRule type="expression" dxfId="943" priority="981">
      <formula>OR(Q11="S",Q11="D")</formula>
    </cfRule>
  </conditionalFormatting>
  <conditionalFormatting sqref="R15:R17">
    <cfRule type="expression" dxfId="942" priority="1625">
      <formula>OR(Q15="S",Q15="D")</formula>
    </cfRule>
    <cfRule type="expression" dxfId="941" priority="1626">
      <formula>OR(P15="S",P15="D")</formula>
    </cfRule>
  </conditionalFormatting>
  <conditionalFormatting sqref="R15:R23 R29:R30 R36:R37">
    <cfRule type="expression" dxfId="940" priority="1712">
      <formula>OR(O15="S",O15="D")</formula>
    </cfRule>
  </conditionalFormatting>
  <conditionalFormatting sqref="R17:R21">
    <cfRule type="expression" dxfId="939" priority="848">
      <formula>OR(Q17="S",Q17="D")</formula>
    </cfRule>
    <cfRule type="expression" dxfId="938" priority="849">
      <formula>OR(P17="S",P17="D")</formula>
    </cfRule>
    <cfRule type="expression" dxfId="937" priority="850">
      <formula>OR(O17="S",O17="D")</formula>
    </cfRule>
  </conditionalFormatting>
  <conditionalFormatting sqref="R20:R23">
    <cfRule type="expression" dxfId="936" priority="1623">
      <formula>OR(Q20="S",Q20="D")</formula>
    </cfRule>
    <cfRule type="expression" dxfId="935" priority="1624">
      <formula>OR(P20="S",P20="D")</formula>
    </cfRule>
  </conditionalFormatting>
  <conditionalFormatting sqref="R24:R28">
    <cfRule type="cellIs" dxfId="934" priority="954" operator="equal">
      <formula>"DC4-2"</formula>
    </cfRule>
    <cfRule type="cellIs" dxfId="933" priority="955" operator="equal">
      <formula>"DC4-1"</formula>
    </cfRule>
    <cfRule type="cellIs" dxfId="932" priority="956" operator="equal">
      <formula>"DC3-2"</formula>
    </cfRule>
    <cfRule type="cellIs" dxfId="931" priority="957" operator="equal">
      <formula>"DC3-1"</formula>
    </cfRule>
    <cfRule type="cellIs" dxfId="930" priority="958" operator="equal">
      <formula>"DC2-1"</formula>
    </cfRule>
    <cfRule type="cellIs" dxfId="929" priority="959" operator="equal">
      <formula>"DC1-2"</formula>
    </cfRule>
    <cfRule type="cellIs" dxfId="928" priority="960" operator="equal">
      <formula>"DC1-1"</formula>
    </cfRule>
    <cfRule type="expression" dxfId="927" priority="961">
      <formula>OR(Q24="S",Q24="D")</formula>
    </cfRule>
    <cfRule type="cellIs" dxfId="926" priority="964" operator="equal">
      <formula>"F-P"</formula>
    </cfRule>
    <cfRule type="cellIs" dxfId="925" priority="965" operator="equal">
      <formula>"F-T"</formula>
    </cfRule>
  </conditionalFormatting>
  <conditionalFormatting sqref="R29:R30">
    <cfRule type="expression" dxfId="924" priority="1621">
      <formula>OR(Q29="S",Q29="D")</formula>
    </cfRule>
    <cfRule type="expression" dxfId="923" priority="1622">
      <formula>OR(P29="S",P29="D")</formula>
    </cfRule>
  </conditionalFormatting>
  <conditionalFormatting sqref="R31:R35">
    <cfRule type="expression" dxfId="922" priority="863">
      <formula>OR(Q31="S",Q31="D")</formula>
    </cfRule>
    <cfRule type="expression" dxfId="921" priority="864">
      <formula>OR(P31="S",P31="D")</formula>
    </cfRule>
    <cfRule type="expression" dxfId="920" priority="868">
      <formula>OR(O31="S",O31="D")</formula>
    </cfRule>
  </conditionalFormatting>
  <conditionalFormatting sqref="R36:R37">
    <cfRule type="expression" dxfId="919" priority="1619">
      <formula>OR(Q36="S",Q36="D")</formula>
    </cfRule>
    <cfRule type="expression" dxfId="918" priority="1620">
      <formula>OR(P36="S",P36="D")</formula>
    </cfRule>
  </conditionalFormatting>
  <conditionalFormatting sqref="R38:R41">
    <cfRule type="cellIs" dxfId="917" priority="940" operator="equal">
      <formula>"DC4-2"</formula>
    </cfRule>
    <cfRule type="cellIs" dxfId="916" priority="941" operator="equal">
      <formula>"DC4-1"</formula>
    </cfRule>
    <cfRule type="cellIs" dxfId="915" priority="942" operator="equal">
      <formula>"DC3-2"</formula>
    </cfRule>
    <cfRule type="cellIs" dxfId="914" priority="943" operator="equal">
      <formula>"DC3-1"</formula>
    </cfRule>
    <cfRule type="cellIs" dxfId="913" priority="944" operator="equal">
      <formula>"DC2-1"</formula>
    </cfRule>
    <cfRule type="cellIs" dxfId="912" priority="945" operator="equal">
      <formula>"DC1-2"</formula>
    </cfRule>
    <cfRule type="cellIs" dxfId="911" priority="946" operator="equal">
      <formula>"DC1-1"</formula>
    </cfRule>
    <cfRule type="expression" dxfId="910" priority="947">
      <formula>OR(Q38="S",Q38="D")</formula>
    </cfRule>
    <cfRule type="cellIs" dxfId="909" priority="950" operator="equal">
      <formula>"F-P"</formula>
    </cfRule>
    <cfRule type="cellIs" dxfId="908" priority="951" operator="equal">
      <formula>"F-T"</formula>
    </cfRule>
  </conditionalFormatting>
  <conditionalFormatting sqref="T41">
    <cfRule type="expression" dxfId="907" priority="1502">
      <formula>OR(WEEKDAY(AC41)=1,WEEKDAY(AC41)=7)</formula>
    </cfRule>
    <cfRule type="cellIs" dxfId="906" priority="1503" operator="equal">
      <formula>"stage"</formula>
    </cfRule>
    <cfRule type="cellIs" dxfId="905" priority="1504" operator="equal">
      <formula>"formation"</formula>
    </cfRule>
    <cfRule type="cellIs" dxfId="904" priority="1505" operator="equal">
      <formula>"entreprise"</formula>
    </cfRule>
    <cfRule type="cellIs" dxfId="903" priority="1506" operator="equal">
      <formula>"fermeture"</formula>
    </cfRule>
  </conditionalFormatting>
  <conditionalFormatting sqref="V12">
    <cfRule type="expression" dxfId="902" priority="1467">
      <formula>OR(U12="S",U12="D")</formula>
    </cfRule>
    <cfRule type="expression" dxfId="901" priority="1468">
      <formula>OR(T12="S",T12="D")</formula>
    </cfRule>
  </conditionalFormatting>
  <conditionalFormatting sqref="V14:V18">
    <cfRule type="expression" dxfId="900" priority="641">
      <formula>OR(U14="S",U14="D")</formula>
    </cfRule>
    <cfRule type="expression" dxfId="899" priority="642">
      <formula>OR(S14="S",S14="D")</formula>
    </cfRule>
  </conditionalFormatting>
  <conditionalFormatting sqref="V14:V20">
    <cfRule type="expression" dxfId="898" priority="640">
      <formula>OR(T14="S",T14="D")</formula>
    </cfRule>
  </conditionalFormatting>
  <conditionalFormatting sqref="V17:V21">
    <cfRule type="cellIs" dxfId="897" priority="1682" operator="equal">
      <formula>"C"</formula>
    </cfRule>
    <cfRule type="cellIs" dxfId="896" priority="1683" operator="equal">
      <formula>"F-P"</formula>
    </cfRule>
    <cfRule type="cellIs" dxfId="895" priority="1684" operator="equal">
      <formula>"F-T"</formula>
    </cfRule>
  </conditionalFormatting>
  <conditionalFormatting sqref="V22:V25">
    <cfRule type="expression" dxfId="894" priority="649">
      <formula>OR(S22="S",S22="D")</formula>
    </cfRule>
  </conditionalFormatting>
  <conditionalFormatting sqref="V22:V40">
    <cfRule type="expression" dxfId="893" priority="615">
      <formula>OR(T22="S",T22="D")</formula>
    </cfRule>
  </conditionalFormatting>
  <conditionalFormatting sqref="V24:V28">
    <cfRule type="expression" dxfId="892" priority="1680">
      <formula>OR(U24="S",U24="D")</formula>
    </cfRule>
    <cfRule type="expression" dxfId="891" priority="1681">
      <formula>OR(T24="S",T24="D")</formula>
    </cfRule>
  </conditionalFormatting>
  <conditionalFormatting sqref="V28:V40">
    <cfRule type="expression" dxfId="890" priority="614">
      <formula>OR(U28="S",U28="D")</formula>
    </cfRule>
    <cfRule type="expression" dxfId="889" priority="616">
      <formula>OR(S28="S",S28="D")</formula>
    </cfRule>
  </conditionalFormatting>
  <conditionalFormatting sqref="V31:V35">
    <cfRule type="expression" dxfId="888" priority="1678">
      <formula>OR(U31="S",U31="D")</formula>
    </cfRule>
    <cfRule type="expression" dxfId="887" priority="1679">
      <formula>OR(T31="S",T31="D")</formula>
    </cfRule>
  </conditionalFormatting>
  <conditionalFormatting sqref="V38:V40">
    <cfRule type="cellIs" dxfId="886" priority="1114" operator="equal">
      <formula>"C"</formula>
    </cfRule>
    <cfRule type="cellIs" dxfId="885" priority="1115" operator="equal">
      <formula>"F-P"</formula>
    </cfRule>
    <cfRule type="cellIs" dxfId="884" priority="1116" operator="equal">
      <formula>"F-T"</formula>
    </cfRule>
    <cfRule type="expression" dxfId="883" priority="1117">
      <formula>OR(U38="S",U38="D")</formula>
    </cfRule>
    <cfRule type="cellIs" dxfId="882" priority="1120" operator="equal">
      <formula>"F-P"</formula>
    </cfRule>
    <cfRule type="cellIs" dxfId="881" priority="1121" operator="equal">
      <formula>"F-T"</formula>
    </cfRule>
    <cfRule type="expression" dxfId="880" priority="1676">
      <formula>OR(U38="S",U38="D")</formula>
    </cfRule>
    <cfRule type="expression" dxfId="879" priority="1677">
      <formula>OR(T38="S",T38="D")</formula>
    </cfRule>
  </conditionalFormatting>
  <conditionalFormatting sqref="V12:W14 V15:X16 W15:W20 V22:W25 V26:X26 V27:W40 V41:X41">
    <cfRule type="expression" dxfId="878" priority="1711">
      <formula>OR(U12="S",U12="D")</formula>
    </cfRule>
  </conditionalFormatting>
  <conditionalFormatting sqref="V15:W20">
    <cfRule type="expression" dxfId="877" priority="1128">
      <formula>OR(U15="S",U15="D")</formula>
    </cfRule>
  </conditionalFormatting>
  <conditionalFormatting sqref="V17:W20">
    <cfRule type="expression" dxfId="876" priority="1130">
      <formula>OR(S17="S",S17="D")</formula>
    </cfRule>
  </conditionalFormatting>
  <conditionalFormatting sqref="V22:W25">
    <cfRule type="expression" dxfId="875" priority="648">
      <formula>OR(U22="S",U22="D")</formula>
    </cfRule>
  </conditionalFormatting>
  <conditionalFormatting sqref="V24:W25 V26:X27 V28:W28">
    <cfRule type="expression" dxfId="874" priority="1125">
      <formula>OR(S24="S",S24="D")</formula>
    </cfRule>
  </conditionalFormatting>
  <conditionalFormatting sqref="V28:W33">
    <cfRule type="expression" dxfId="873" priority="1123">
      <formula>OR(U28="S",U28="D")</formula>
    </cfRule>
  </conditionalFormatting>
  <conditionalFormatting sqref="V35:W40">
    <cfRule type="expression" dxfId="872" priority="1122">
      <formula>OR(U35="S",U35="D")</formula>
    </cfRule>
  </conditionalFormatting>
  <conditionalFormatting sqref="V38:W40">
    <cfRule type="expression" dxfId="871" priority="1118">
      <formula>OR(S38="S",S38="D")</formula>
    </cfRule>
    <cfRule type="expression" dxfId="870" priority="1119">
      <formula>OR(T38="S",T38="D")</formula>
    </cfRule>
  </conditionalFormatting>
  <conditionalFormatting sqref="V12:X21">
    <cfRule type="expression" dxfId="869" priority="1469">
      <formula>OR(U12="S",U12="D")</formula>
    </cfRule>
  </conditionalFormatting>
  <conditionalFormatting sqref="V22:X27">
    <cfRule type="expression" dxfId="868" priority="939">
      <formula>OR(U22="S",U22="D")</formula>
    </cfRule>
  </conditionalFormatting>
  <conditionalFormatting sqref="V33:X34">
    <cfRule type="expression" dxfId="867" priority="1444">
      <formula>OR(U33="S",U33="D")</formula>
    </cfRule>
  </conditionalFormatting>
  <conditionalFormatting sqref="V40:X41">
    <cfRule type="expression" dxfId="866" priority="1431">
      <formula>OR(U40="S",U40="D")</formula>
    </cfRule>
  </conditionalFormatting>
  <conditionalFormatting sqref="W11:W41">
    <cfRule type="expression" dxfId="865" priority="1259">
      <formula>OR(U11="S",U11="D")</formula>
    </cfRule>
  </conditionalFormatting>
  <conditionalFormatting sqref="W12:W18">
    <cfRule type="expression" dxfId="864" priority="1260">
      <formula>OR(V12="S",V12="D")</formula>
    </cfRule>
    <cfRule type="expression" dxfId="863" priority="1261">
      <formula>OR(T12="S",T12="D")</formula>
    </cfRule>
  </conditionalFormatting>
  <conditionalFormatting sqref="W12:W20 W22:W41">
    <cfRule type="expression" dxfId="862" priority="1710">
      <formula>OR(U12="S",U12="D")</formula>
    </cfRule>
  </conditionalFormatting>
  <conditionalFormatting sqref="W17:W20">
    <cfRule type="expression" dxfId="861" priority="1254">
      <formula>OR(U17="S",U17="D")</formula>
    </cfRule>
  </conditionalFormatting>
  <conditionalFormatting sqref="W20">
    <cfRule type="cellIs" dxfId="860" priority="1255" operator="equal">
      <formula>"C"</formula>
    </cfRule>
    <cfRule type="cellIs" dxfId="859" priority="1256" operator="equal">
      <formula>"F-P"</formula>
    </cfRule>
    <cfRule type="cellIs" dxfId="858" priority="1257" operator="equal">
      <formula>"F-T"</formula>
    </cfRule>
    <cfRule type="expression" dxfId="857" priority="1258">
      <formula>OR(V20="S",V20="D")</formula>
    </cfRule>
  </conditionalFormatting>
  <conditionalFormatting sqref="W22:W32">
    <cfRule type="expression" dxfId="856" priority="708">
      <formula>OR(U22="S",U22="D")</formula>
    </cfRule>
  </conditionalFormatting>
  <conditionalFormatting sqref="W28:W32">
    <cfRule type="expression" dxfId="855" priority="766">
      <formula>OR(V28="S",V28="D")</formula>
    </cfRule>
    <cfRule type="expression" dxfId="854" priority="768">
      <formula>OR(T28="S",T28="D")</formula>
    </cfRule>
  </conditionalFormatting>
  <conditionalFormatting sqref="W35:W39">
    <cfRule type="expression" dxfId="853" priority="755">
      <formula>OR(V35="S",V35="D")</formula>
    </cfRule>
    <cfRule type="expression" dxfId="852" priority="756">
      <formula>OR(U35="S",U35="D")</formula>
    </cfRule>
    <cfRule type="expression" dxfId="851" priority="757">
      <formula>OR(T35="S",T35="D")</formula>
    </cfRule>
  </conditionalFormatting>
  <conditionalFormatting sqref="W11:X11 AI11:AJ11 AB11:AD18 BR11:BT23 AN11:AP41 AT11:AV41 AZ11:BB41 BL11:BN41 V12:X21 BF12:BH24 AH12:AJ41 AB19:AC23 V22:W25 BF22:BG27 BR24 AB24:AD25 BR25:BT41 V26:X27 AB26:AC30 V28:W32 BF28:BF39 BF29:BG29 AB31:AD41 V33:X34 V35:W39 V40:X41 BF40:BH41">
    <cfRule type="cellIs" dxfId="850" priority="1703" operator="equal">
      <formula>"C"</formula>
    </cfRule>
  </conditionalFormatting>
  <conditionalFormatting sqref="W11:X11">
    <cfRule type="expression" dxfId="849" priority="1470">
      <formula>OR(V11="S",V11="D")</formula>
    </cfRule>
  </conditionalFormatting>
  <conditionalFormatting sqref="W33:X34">
    <cfRule type="expression" dxfId="848" priority="1206">
      <formula>OR(V33="S",V33="D")</formula>
    </cfRule>
    <cfRule type="expression" dxfId="847" priority="1251">
      <formula>OR(U33="S",U33="D")</formula>
    </cfRule>
    <cfRule type="expression" dxfId="846" priority="1252">
      <formula>OR(T33="S",T33="D")</formula>
    </cfRule>
  </conditionalFormatting>
  <conditionalFormatting sqref="X11:X12">
    <cfRule type="expression" dxfId="845" priority="1464">
      <formula>OR(V11="S",V11="D")</formula>
    </cfRule>
  </conditionalFormatting>
  <conditionalFormatting sqref="X11:X14">
    <cfRule type="cellIs" dxfId="844" priority="1447" operator="equal">
      <formula>"C"</formula>
    </cfRule>
    <cfRule type="cellIs" dxfId="843" priority="1448" operator="equal">
      <formula>"F-P"</formula>
    </cfRule>
    <cfRule type="cellIs" dxfId="842" priority="1449" operator="equal">
      <formula>"F-T"</formula>
    </cfRule>
  </conditionalFormatting>
  <conditionalFormatting sqref="X11:X18">
    <cfRule type="expression" dxfId="841" priority="840">
      <formula>OR(W11="S",W11="D")</formula>
    </cfRule>
    <cfRule type="expression" dxfId="840" priority="842">
      <formula>OR(U11="S",U11="D")</formula>
    </cfRule>
  </conditionalFormatting>
  <conditionalFormatting sqref="X11:X21 X33:X34">
    <cfRule type="expression" dxfId="839" priority="1455">
      <formula>OR(U11="S",U11="D")</formula>
    </cfRule>
  </conditionalFormatting>
  <conditionalFormatting sqref="X11:X21">
    <cfRule type="expression" dxfId="838" priority="1450">
      <formula>OR(W11="S",W11="D")</formula>
    </cfRule>
  </conditionalFormatting>
  <conditionalFormatting sqref="X11:X27">
    <cfRule type="expression" dxfId="837" priority="934">
      <formula>OR(V11="S",V11="D")</formula>
    </cfRule>
  </conditionalFormatting>
  <conditionalFormatting sqref="X12:X14">
    <cfRule type="expression" dxfId="836" priority="1608">
      <formula>OR(W12="S",W12="D")</formula>
    </cfRule>
    <cfRule type="expression" dxfId="835" priority="1609">
      <formula>OR(V12="S",V12="D")</formula>
    </cfRule>
    <cfRule type="cellIs" dxfId="834" priority="1610" operator="equal">
      <formula>"F-P"</formula>
    </cfRule>
    <cfRule type="cellIs" dxfId="833" priority="1611" operator="equal">
      <formula>"F-T"</formula>
    </cfRule>
    <cfRule type="expression" dxfId="832" priority="1612">
      <formula>OR(W12="S",W12="D")</formula>
    </cfRule>
  </conditionalFormatting>
  <conditionalFormatting sqref="X14:X18">
    <cfRule type="expression" dxfId="831" priority="841">
      <formula>OR(V14="S",V14="D")</formula>
    </cfRule>
  </conditionalFormatting>
  <conditionalFormatting sqref="X15:X16 X26 X41">
    <cfRule type="expression" dxfId="830" priority="1709">
      <formula>OR(U15="S",U15="D")</formula>
    </cfRule>
  </conditionalFormatting>
  <conditionalFormatting sqref="X17:X21">
    <cfRule type="expression" dxfId="829" priority="1613">
      <formula>OR(W17="S",W17="D")</formula>
    </cfRule>
    <cfRule type="expression" dxfId="828" priority="1614">
      <formula>OR(V17="S",V17="D")</formula>
    </cfRule>
    <cfRule type="cellIs" dxfId="827" priority="1616" operator="equal">
      <formula>"F-P"</formula>
    </cfRule>
    <cfRule type="cellIs" dxfId="826" priority="1617" operator="equal">
      <formula>"F-T"</formula>
    </cfRule>
    <cfRule type="expression" dxfId="825" priority="1618">
      <formula>OR(W17="S",W17="D")</formula>
    </cfRule>
  </conditionalFormatting>
  <conditionalFormatting sqref="X17:X25">
    <cfRule type="cellIs" dxfId="824" priority="935" operator="equal">
      <formula>"C"</formula>
    </cfRule>
  </conditionalFormatting>
  <conditionalFormatting sqref="X22:X25">
    <cfRule type="cellIs" dxfId="823" priority="926" operator="equal">
      <formula>"DC4-2"</formula>
    </cfRule>
    <cfRule type="cellIs" dxfId="822" priority="927" operator="equal">
      <formula>"DC4-1"</formula>
    </cfRule>
    <cfRule type="cellIs" dxfId="821" priority="928" operator="equal">
      <formula>"DC3-2"</formula>
    </cfRule>
    <cfRule type="cellIs" dxfId="820" priority="929" operator="equal">
      <formula>"DC3-1"</formula>
    </cfRule>
    <cfRule type="cellIs" dxfId="819" priority="930" operator="equal">
      <formula>"DC2-1"</formula>
    </cfRule>
    <cfRule type="cellIs" dxfId="818" priority="931" operator="equal">
      <formula>"DC1-2"</formula>
    </cfRule>
    <cfRule type="cellIs" dxfId="817" priority="932" operator="equal">
      <formula>"DC1-1"</formula>
    </cfRule>
    <cfRule type="expression" dxfId="816" priority="933">
      <formula>OR(W22="S",W22="D")</formula>
    </cfRule>
    <cfRule type="cellIs" dxfId="815" priority="936" operator="equal">
      <formula>"F-P"</formula>
    </cfRule>
    <cfRule type="cellIs" dxfId="814" priority="937" operator="equal">
      <formula>"F-T"</formula>
    </cfRule>
    <cfRule type="expression" dxfId="813" priority="938">
      <formula>OR(U22="S",U22="D")</formula>
    </cfRule>
  </conditionalFormatting>
  <conditionalFormatting sqref="X26:X27">
    <cfRule type="expression" dxfId="812" priority="1603">
      <formula>OR(V26="S",V26="D")</formula>
    </cfRule>
  </conditionalFormatting>
  <conditionalFormatting sqref="X27">
    <cfRule type="expression" dxfId="811" priority="1602">
      <formula>OR(W27="S",W27="D")</formula>
    </cfRule>
    <cfRule type="cellIs" dxfId="810" priority="1605" operator="equal">
      <formula>"F-P"</formula>
    </cfRule>
    <cfRule type="cellIs" dxfId="809" priority="1606" operator="equal">
      <formula>"F-T"</formula>
    </cfRule>
    <cfRule type="expression" dxfId="808" priority="1607">
      <formula>OR(W27="S",W27="D")</formula>
    </cfRule>
  </conditionalFormatting>
  <conditionalFormatting sqref="X27:X41">
    <cfRule type="cellIs" dxfId="807" priority="907" operator="equal">
      <formula>"C"</formula>
    </cfRule>
  </conditionalFormatting>
  <conditionalFormatting sqref="X28:X32">
    <cfRule type="cellIs" dxfId="806" priority="912" operator="equal">
      <formula>"DC4-2"</formula>
    </cfRule>
    <cfRule type="cellIs" dxfId="805" priority="913" operator="equal">
      <formula>"DC4-1"</formula>
    </cfRule>
    <cfRule type="cellIs" dxfId="804" priority="914" operator="equal">
      <formula>"DC3-2"</formula>
    </cfRule>
    <cfRule type="cellIs" dxfId="803" priority="915" operator="equal">
      <formula>"DC3-1"</formula>
    </cfRule>
    <cfRule type="cellIs" dxfId="802" priority="916" operator="equal">
      <formula>"DC2-1"</formula>
    </cfRule>
    <cfRule type="cellIs" dxfId="801" priority="917" operator="equal">
      <formula>"DC1-2"</formula>
    </cfRule>
    <cfRule type="cellIs" dxfId="800" priority="918" operator="equal">
      <formula>"DC1-1"</formula>
    </cfRule>
    <cfRule type="expression" dxfId="799" priority="919">
      <formula>OR(W28="S",W28="D")</formula>
    </cfRule>
    <cfRule type="cellIs" dxfId="798" priority="922" operator="equal">
      <formula>"F-P"</formula>
    </cfRule>
    <cfRule type="cellIs" dxfId="797" priority="923" operator="equal">
      <formula>"F-T"</formula>
    </cfRule>
  </conditionalFormatting>
  <conditionalFormatting sqref="X28:X34">
    <cfRule type="expression" dxfId="796" priority="920">
      <formula>OR(V28="S",V28="D")</formula>
    </cfRule>
    <cfRule type="expression" dxfId="795" priority="924">
      <formula>OR(U28="S",U28="D")</formula>
    </cfRule>
    <cfRule type="expression" dxfId="794" priority="925">
      <formula>OR(W28="S",W28="D")</formula>
    </cfRule>
  </conditionalFormatting>
  <conditionalFormatting sqref="X33:X34">
    <cfRule type="cellIs" dxfId="793" priority="1442" operator="equal">
      <formula>"F-P"</formula>
    </cfRule>
    <cfRule type="cellIs" dxfId="792" priority="1443" operator="equal">
      <formula>"F-T"</formula>
    </cfRule>
    <cfRule type="expression" dxfId="791" priority="1597">
      <formula>OR(W33="S",W33="D")</formula>
    </cfRule>
    <cfRule type="expression" dxfId="790" priority="1598">
      <formula>OR(V33="S",V33="D")</formula>
    </cfRule>
    <cfRule type="cellIs" dxfId="789" priority="1599" operator="equal">
      <formula>"F-P"</formula>
    </cfRule>
    <cfRule type="cellIs" dxfId="788" priority="1600" operator="equal">
      <formula>"F-T"</formula>
    </cfRule>
    <cfRule type="expression" dxfId="787" priority="1601">
      <formula>OR(W33="S",W33="D")</formula>
    </cfRule>
  </conditionalFormatting>
  <conditionalFormatting sqref="X35:X39">
    <cfRule type="cellIs" dxfId="786" priority="898" operator="equal">
      <formula>"DC4-2"</formula>
    </cfRule>
    <cfRule type="cellIs" dxfId="785" priority="899" operator="equal">
      <formula>"DC4-1"</formula>
    </cfRule>
    <cfRule type="cellIs" dxfId="784" priority="900" operator="equal">
      <formula>"DC3-2"</formula>
    </cfRule>
    <cfRule type="cellIs" dxfId="783" priority="901" operator="equal">
      <formula>"DC3-1"</formula>
    </cfRule>
    <cfRule type="cellIs" dxfId="782" priority="902" operator="equal">
      <formula>"DC2-1"</formula>
    </cfRule>
    <cfRule type="cellIs" dxfId="781" priority="903" operator="equal">
      <formula>"DC1-2"</formula>
    </cfRule>
    <cfRule type="cellIs" dxfId="780" priority="904" operator="equal">
      <formula>"DC1-1"</formula>
    </cfRule>
    <cfRule type="expression" dxfId="779" priority="905">
      <formula>OR(W35="S",W35="D")</formula>
    </cfRule>
    <cfRule type="cellIs" dxfId="778" priority="908" operator="equal">
      <formula>"F-P"</formula>
    </cfRule>
    <cfRule type="cellIs" dxfId="777" priority="909" operator="equal">
      <formula>"F-T"</formula>
    </cfRule>
  </conditionalFormatting>
  <conditionalFormatting sqref="X35:X41">
    <cfRule type="expression" dxfId="776" priority="906">
      <formula>OR(V35="S",V35="D")</formula>
    </cfRule>
    <cfRule type="expression" dxfId="775" priority="910">
      <formula>OR(U35="S",U35="D")</formula>
    </cfRule>
    <cfRule type="expression" dxfId="774" priority="911">
      <formula>OR(W35="S",W35="D")</formula>
    </cfRule>
  </conditionalFormatting>
  <conditionalFormatting sqref="X40">
    <cfRule type="expression" dxfId="773" priority="1592">
      <formula>OR(W40="S",W40="D")</formula>
    </cfRule>
    <cfRule type="expression" dxfId="772" priority="1593">
      <formula>OR(V40="S",V40="D")</formula>
    </cfRule>
    <cfRule type="cellIs" dxfId="771" priority="1594" operator="equal">
      <formula>"F-P"</formula>
    </cfRule>
    <cfRule type="cellIs" dxfId="770" priority="1595" operator="equal">
      <formula>"F-T"</formula>
    </cfRule>
    <cfRule type="expression" dxfId="769" priority="1596">
      <formula>OR(W40="S",W40="D")</formula>
    </cfRule>
  </conditionalFormatting>
  <conditionalFormatting sqref="X40:X41">
    <cfRule type="cellIs" dxfId="768" priority="1429" operator="equal">
      <formula>"F-P"</formula>
    </cfRule>
    <cfRule type="cellIs" dxfId="767" priority="1430" operator="equal">
      <formula>"F-T"</formula>
    </cfRule>
    <cfRule type="expression" dxfId="766" priority="1432">
      <formula>OR(V40="S",V40="D")</formula>
    </cfRule>
    <cfRule type="expression" dxfId="765" priority="1433">
      <formula>OR(U40="S",U40="D")</formula>
    </cfRule>
  </conditionalFormatting>
  <conditionalFormatting sqref="AB11:AB12">
    <cfRule type="expression" dxfId="764" priority="1100">
      <formula>OR(Z11="S",Z11="D")</formula>
    </cfRule>
    <cfRule type="expression" dxfId="763" priority="1101">
      <formula>OR(Y11="S",Y11="D")</formula>
    </cfRule>
    <cfRule type="cellIs" dxfId="762" priority="1102" operator="equal">
      <formula>"C"</formula>
    </cfRule>
    <cfRule type="cellIs" dxfId="761" priority="1103" operator="equal">
      <formula>"F-P"</formula>
    </cfRule>
    <cfRule type="cellIs" dxfId="760" priority="1104" operator="equal">
      <formula>"F-T"</formula>
    </cfRule>
    <cfRule type="expression" dxfId="759" priority="1105">
      <formula>OR(AA11="S",AA11="D")</formula>
    </cfRule>
    <cfRule type="cellIs" dxfId="758" priority="1108" operator="equal">
      <formula>"F-P"</formula>
    </cfRule>
    <cfRule type="cellIs" dxfId="757" priority="1109" operator="equal">
      <formula>"F-T"</formula>
    </cfRule>
    <cfRule type="expression" dxfId="756" priority="1674">
      <formula>OR(AA11="S",AA11="D")</formula>
    </cfRule>
    <cfRule type="expression" dxfId="755" priority="1675">
      <formula>OR(Z11="S",Z11="D")</formula>
    </cfRule>
  </conditionalFormatting>
  <conditionalFormatting sqref="AB11:AB16">
    <cfRule type="expression" dxfId="754" priority="629">
      <formula>OR(AA11="S",AA11="D")</formula>
    </cfRule>
  </conditionalFormatting>
  <conditionalFormatting sqref="AB15:AB16">
    <cfRule type="expression" dxfId="753" priority="224">
      <formula>OR(AA15="S",AA15="D")</formula>
    </cfRule>
    <cfRule type="expression" dxfId="752" priority="225">
      <formula>OR(Z15="S",Z15="D")</formula>
    </cfRule>
    <cfRule type="expression" dxfId="751" priority="226">
      <formula>OR(Y15="S",Y15="D")</formula>
    </cfRule>
    <cfRule type="cellIs" dxfId="750" priority="227" operator="equal">
      <formula>"C"</formula>
    </cfRule>
    <cfRule type="cellIs" dxfId="749" priority="231" operator="equal">
      <formula>"F-P"</formula>
    </cfRule>
    <cfRule type="cellIs" dxfId="748" priority="232" operator="equal">
      <formula>"F-T"</formula>
    </cfRule>
    <cfRule type="expression" dxfId="747" priority="233">
      <formula>OR(AA15="S",AA15="D")</formula>
    </cfRule>
  </conditionalFormatting>
  <conditionalFormatting sqref="AB15:AB19">
    <cfRule type="expression" dxfId="746" priority="1673">
      <formula>OR(Z15="S",Z15="D")</formula>
    </cfRule>
  </conditionalFormatting>
  <conditionalFormatting sqref="AB17:AB19">
    <cfRule type="expression" dxfId="745" priority="1097">
      <formula>OR(Z17="S",Z17="D")</formula>
    </cfRule>
    <cfRule type="expression" dxfId="744" priority="1098">
      <formula>OR(Y17="S",Y17="D")</formula>
    </cfRule>
  </conditionalFormatting>
  <conditionalFormatting sqref="AB17:AB23">
    <cfRule type="expression" dxfId="743" priority="678">
      <formula>OR(AA17="S",AA17="D")</formula>
    </cfRule>
  </conditionalFormatting>
  <conditionalFormatting sqref="AB22:AB26">
    <cfRule type="expression" dxfId="742" priority="1672">
      <formula>OR(Z22="S",Z22="D")</formula>
    </cfRule>
  </conditionalFormatting>
  <conditionalFormatting sqref="AB26:AB30">
    <cfRule type="expression" dxfId="741" priority="662">
      <formula>OR(AA26="S",AA26="D")</formula>
    </cfRule>
    <cfRule type="cellIs" dxfId="740" priority="667" operator="equal">
      <formula>"F-P"</formula>
    </cfRule>
    <cfRule type="cellIs" dxfId="739" priority="668" operator="equal">
      <formula>"F-T"</formula>
    </cfRule>
  </conditionalFormatting>
  <conditionalFormatting sqref="AB29">
    <cfRule type="expression" dxfId="738" priority="1720">
      <formula>OR(#REF!="S",#REF!="D")</formula>
    </cfRule>
  </conditionalFormatting>
  <conditionalFormatting sqref="AB12:AC16">
    <cfRule type="expression" dxfId="737" priority="621">
      <formula>OR(AA12="S",AA12="D")</formula>
    </cfRule>
    <cfRule type="expression" dxfId="736" priority="622">
      <formula>OR(Z12="S",Z12="D")</formula>
    </cfRule>
    <cfRule type="cellIs" dxfId="735" priority="627" operator="equal">
      <formula>"F-P"</formula>
    </cfRule>
    <cfRule type="cellIs" dxfId="734" priority="628" operator="equal">
      <formula>"F-T"</formula>
    </cfRule>
  </conditionalFormatting>
  <conditionalFormatting sqref="AB19:AC23">
    <cfRule type="expression" dxfId="733" priority="670">
      <formula>OR(Z19="S",Z19="D")</formula>
    </cfRule>
    <cfRule type="expression" dxfId="732" priority="671">
      <formula>OR(AA19="S",AA19="D")</formula>
    </cfRule>
    <cfRule type="expression" dxfId="731" priority="672">
      <formula>OR(Y19="S",Y19="D")</formula>
    </cfRule>
    <cfRule type="cellIs" dxfId="730" priority="676" operator="equal">
      <formula>"F-P"</formula>
    </cfRule>
    <cfRule type="cellIs" dxfId="729" priority="677" operator="equal">
      <formula>"F-T"</formula>
    </cfRule>
  </conditionalFormatting>
  <conditionalFormatting sqref="AB22:AC23 AB26 AB24:AD25">
    <cfRule type="expression" dxfId="728" priority="1094">
      <formula>OR(Z22="S",Z22="D")</formula>
    </cfRule>
    <cfRule type="expression" dxfId="727" priority="1095">
      <formula>OR(Y22="S",Y22="D")</formula>
    </cfRule>
  </conditionalFormatting>
  <conditionalFormatting sqref="AB22:AC23 AB24:AD25 AB26">
    <cfRule type="expression" dxfId="726" priority="1580">
      <formula>OR(AA22="S",AA22="D")</formula>
    </cfRule>
  </conditionalFormatting>
  <conditionalFormatting sqref="AB26:AC30">
    <cfRule type="expression" dxfId="725" priority="661">
      <formula>OR(Z26="S",Z26="D")</formula>
    </cfRule>
    <cfRule type="expression" dxfId="724" priority="663">
      <formula>OR(Y26="S",Y26="D")</formula>
    </cfRule>
    <cfRule type="expression" dxfId="723" priority="669">
      <formula>OR(AA26="S",AA26="D")</formula>
    </cfRule>
    <cfRule type="expression" dxfId="722" priority="728">
      <formula>OR(AA26="S",AA26="D")</formula>
    </cfRule>
  </conditionalFormatting>
  <conditionalFormatting sqref="AB11:AD12">
    <cfRule type="expression" dxfId="721" priority="1106">
      <formula>OR(Y11="S",Y11="D")</formula>
    </cfRule>
    <cfRule type="expression" dxfId="720" priority="1107">
      <formula>OR(Z11="S",Z11="D")</formula>
    </cfRule>
  </conditionalFormatting>
  <conditionalFormatting sqref="AB11:AD18">
    <cfRule type="expression" dxfId="719" priority="1110">
      <formula>OR(AA11="S",AA11="D")</formula>
    </cfRule>
  </conditionalFormatting>
  <conditionalFormatting sqref="AB12:AD16">
    <cfRule type="expression" dxfId="718" priority="623">
      <formula>OR(Y12="S",Y12="D")</formula>
    </cfRule>
  </conditionalFormatting>
  <conditionalFormatting sqref="AB15:AD18 AB19:AC19">
    <cfRule type="expression" dxfId="717" priority="1582">
      <formula>OR(AA15="S",AA15="D")</formula>
    </cfRule>
  </conditionalFormatting>
  <conditionalFormatting sqref="AB19:AD25">
    <cfRule type="expression" dxfId="716" priority="897">
      <formula>OR(AA19="S",AA19="D")</formula>
    </cfRule>
  </conditionalFormatting>
  <conditionalFormatting sqref="AB31:AD41 W11:X11 V12:X21 AH12:AJ41 V33:X34 AB11:AD18 AB24:AD25 V40:X41 AN11:AP41 AT11:AV41 BG11:BH11 BF12:BH41 J17:L25 J26:K30 V22:W25 V26:X27 V28:W32 V35:W39 AB19:AC23 BR11:BT41 J12:K16 J31:L32 P11:Q14 P15:R23 P29:R30 AB26:AC30 BL11:BN41 J11:L11 J33:K37 J38:L41 P24:Q28 P36:R37 P38:Q41">
    <cfRule type="cellIs" dxfId="715" priority="1518" operator="equal">
      <formula>"DC4-2"</formula>
    </cfRule>
    <cfRule type="cellIs" dxfId="714" priority="1519" operator="equal">
      <formula>"DC4-1"</formula>
    </cfRule>
    <cfRule type="cellIs" dxfId="713" priority="1520" operator="equal">
      <formula>"DC3-2"</formula>
    </cfRule>
    <cfRule type="cellIs" dxfId="712" priority="1521" operator="equal">
      <formula>"DC3-1"</formula>
    </cfRule>
    <cfRule type="cellIs" dxfId="711" priority="1522" operator="equal">
      <formula>"DC2-1"</formula>
    </cfRule>
    <cfRule type="cellIs" dxfId="710" priority="1523" operator="equal">
      <formula>"DC1-2"</formula>
    </cfRule>
    <cfRule type="cellIs" dxfId="709" priority="1524" operator="equal">
      <formula>"DC1-1"</formula>
    </cfRule>
  </conditionalFormatting>
  <conditionalFormatting sqref="AB36:AD39">
    <cfRule type="expression" dxfId="708" priority="1701">
      <formula>OR(AA36="S",AA36="D")</formula>
    </cfRule>
  </conditionalFormatting>
  <conditionalFormatting sqref="AB36:AD41">
    <cfRule type="expression" dxfId="707" priority="1418">
      <formula>OR(AA36="S",AA36="D")</formula>
    </cfRule>
    <cfRule type="expression" dxfId="706" priority="1419">
      <formula>OR(Z36="S",Z36="D")</formula>
    </cfRule>
  </conditionalFormatting>
  <conditionalFormatting sqref="AC11:AC25 AC15:AD18">
    <cfRule type="expression" dxfId="705" priority="1249">
      <formula>OR(AA11="S",AA11="D")</formula>
    </cfRule>
  </conditionalFormatting>
  <conditionalFormatting sqref="AC19:AC23">
    <cfRule type="expression" dxfId="704" priority="740">
      <formula>OR(AA19="S",AA19="D")</formula>
    </cfRule>
    <cfRule type="expression" dxfId="703" priority="741">
      <formula>OR(AB19="S",AB19="D")</formula>
    </cfRule>
  </conditionalFormatting>
  <conditionalFormatting sqref="AC26:AC30">
    <cfRule type="cellIs" dxfId="702" priority="725" operator="equal">
      <formula>"F-P"</formula>
    </cfRule>
    <cfRule type="cellIs" dxfId="701" priority="726" operator="equal">
      <formula>"F-T"</formula>
    </cfRule>
    <cfRule type="expression" dxfId="700" priority="727">
      <formula>OR(AA26="S",AA26="D")</formula>
    </cfRule>
  </conditionalFormatting>
  <conditionalFormatting sqref="AC36:AC39">
    <cfRule type="expression" dxfId="699" priority="1700">
      <formula>OR(AA36="S",AA36="D")</formula>
    </cfRule>
  </conditionalFormatting>
  <conditionalFormatting sqref="AC12:AD16">
    <cfRule type="expression" dxfId="698" priority="753">
      <formula>OR(AA12="S",AA12="D")</formula>
    </cfRule>
    <cfRule type="expression" dxfId="697" priority="754">
      <formula>OR(AB12="S",AB12="D")</formula>
    </cfRule>
  </conditionalFormatting>
  <conditionalFormatting sqref="AC15:AD18 AC19">
    <cfRule type="expression" dxfId="696" priority="1248">
      <formula>OR(AB15="S",AB15="D")</formula>
    </cfRule>
    <cfRule type="expression" dxfId="695" priority="1250">
      <formula>OR(Z15="S",Z15="D")</formula>
    </cfRule>
  </conditionalFormatting>
  <conditionalFormatting sqref="AD11:AD12">
    <cfRule type="cellIs" dxfId="694" priority="1420" operator="equal">
      <formula>"C"</formula>
    </cfRule>
    <cfRule type="cellIs" dxfId="693" priority="1421" operator="equal">
      <formula>"F-P"</formula>
    </cfRule>
    <cfRule type="cellIs" dxfId="692" priority="1422" operator="equal">
      <formula>"F-T"</formula>
    </cfRule>
    <cfRule type="expression" dxfId="691" priority="1423">
      <formula>OR(AC11="S",AC11="D")</formula>
    </cfRule>
    <cfRule type="expression" dxfId="690" priority="1424">
      <formula>OR(AB11="S",AB11="D")</formula>
    </cfRule>
    <cfRule type="expression" dxfId="689" priority="1578">
      <formula>OR(AC11="S",AC11="D")</formula>
    </cfRule>
    <cfRule type="expression" dxfId="688" priority="1579">
      <formula>OR(AB11="S",AB11="D")</formula>
    </cfRule>
  </conditionalFormatting>
  <conditionalFormatting sqref="AD11:AD18 AD24:AD25 AD31:AD41">
    <cfRule type="expression" dxfId="687" priority="1699">
      <formula>OR(AA11="S",AA11="D")</formula>
    </cfRule>
  </conditionalFormatting>
  <conditionalFormatting sqref="AD12:AD16">
    <cfRule type="cellIs" dxfId="686" priority="836" operator="equal">
      <formula>"F-P"</formula>
    </cfRule>
    <cfRule type="cellIs" dxfId="685" priority="837" operator="equal">
      <formula>"F-T"</formula>
    </cfRule>
    <cfRule type="expression" dxfId="684" priority="838">
      <formula>OR(AA12="S",AA12="D")</formula>
    </cfRule>
    <cfRule type="expression" dxfId="683" priority="839">
      <formula>OR(AC12="S",AC12="D")</formula>
    </cfRule>
  </conditionalFormatting>
  <conditionalFormatting sqref="AD15:AD18">
    <cfRule type="cellIs" dxfId="682" priority="1439" operator="equal">
      <formula>"F-P"</formula>
    </cfRule>
    <cfRule type="cellIs" dxfId="681" priority="1440" operator="equal">
      <formula>"F-T"</formula>
    </cfRule>
    <cfRule type="expression" dxfId="680" priority="1441">
      <formula>OR(AC15="S",AC15="D")</formula>
    </cfRule>
    <cfRule type="expression" dxfId="679" priority="1583">
      <formula>OR(AB15="S",AB15="D")</formula>
    </cfRule>
  </conditionalFormatting>
  <conditionalFormatting sqref="AD15:AD30">
    <cfRule type="cellIs" dxfId="678" priority="879" operator="equal">
      <formula>"C"</formula>
    </cfRule>
  </conditionalFormatting>
  <conditionalFormatting sqref="AD19:AD23">
    <cfRule type="cellIs" dxfId="677" priority="884" operator="equal">
      <formula>"DC4-2"</formula>
    </cfRule>
    <cfRule type="cellIs" dxfId="676" priority="885" operator="equal">
      <formula>"DC4-1"</formula>
    </cfRule>
    <cfRule type="cellIs" dxfId="675" priority="886" operator="equal">
      <formula>"DC3-2"</formula>
    </cfRule>
    <cfRule type="cellIs" dxfId="674" priority="887" operator="equal">
      <formula>"DC3-1"</formula>
    </cfRule>
    <cfRule type="cellIs" dxfId="673" priority="888" operator="equal">
      <formula>"DC2-1"</formula>
    </cfRule>
    <cfRule type="cellIs" dxfId="672" priority="889" operator="equal">
      <formula>"DC1-2"</formula>
    </cfRule>
    <cfRule type="cellIs" dxfId="671" priority="890" operator="equal">
      <formula>"DC1-1"</formula>
    </cfRule>
    <cfRule type="expression" dxfId="670" priority="891">
      <formula>OR(AC19="S",AC19="D")</formula>
    </cfRule>
    <cfRule type="expression" dxfId="669" priority="892">
      <formula>OR(AB19="S",AB19="D")</formula>
    </cfRule>
    <cfRule type="cellIs" dxfId="668" priority="894" operator="equal">
      <formula>"F-P"</formula>
    </cfRule>
    <cfRule type="cellIs" dxfId="667" priority="895" operator="equal">
      <formula>"F-T"</formula>
    </cfRule>
    <cfRule type="expression" dxfId="666" priority="896">
      <formula>OR(AA19="S",AA19="D")</formula>
    </cfRule>
  </conditionalFormatting>
  <conditionalFormatting sqref="AD24:AD25">
    <cfRule type="expression" dxfId="665" priority="1437">
      <formula>OR(AC24="S",AC24="D")</formula>
    </cfRule>
    <cfRule type="expression" dxfId="664" priority="1581">
      <formula>OR(AB24="S",AB24="D")</formula>
    </cfRule>
  </conditionalFormatting>
  <conditionalFormatting sqref="AD26:AD30">
    <cfRule type="cellIs" dxfId="663" priority="870" operator="equal">
      <formula>"DC4-2"</formula>
    </cfRule>
    <cfRule type="cellIs" dxfId="662" priority="871" operator="equal">
      <formula>"DC4-1"</formula>
    </cfRule>
    <cfRule type="cellIs" dxfId="661" priority="872" operator="equal">
      <formula>"DC3-2"</formula>
    </cfRule>
    <cfRule type="cellIs" dxfId="660" priority="873" operator="equal">
      <formula>"DC3-1"</formula>
    </cfRule>
    <cfRule type="cellIs" dxfId="659" priority="874" operator="equal">
      <formula>"DC2-1"</formula>
    </cfRule>
    <cfRule type="cellIs" dxfId="658" priority="875" operator="equal">
      <formula>"DC1-2"</formula>
    </cfRule>
    <cfRule type="cellIs" dxfId="657" priority="876" operator="equal">
      <formula>"DC1-1"</formula>
    </cfRule>
    <cfRule type="expression" dxfId="656" priority="877">
      <formula>OR(AC26="S",AC26="D")</formula>
    </cfRule>
    <cfRule type="expression" dxfId="655" priority="878">
      <formula>OR(AB26="S",AB26="D")</formula>
    </cfRule>
    <cfRule type="cellIs" dxfId="654" priority="880" operator="equal">
      <formula>"F-P"</formula>
    </cfRule>
    <cfRule type="cellIs" dxfId="653" priority="881" operator="equal">
      <formula>"F-T"</formula>
    </cfRule>
    <cfRule type="expression" dxfId="652" priority="882">
      <formula>OR(AA26="S",AA26="D")</formula>
    </cfRule>
    <cfRule type="expression" dxfId="651" priority="883">
      <formula>OR(AC26="S",AC26="D")</formula>
    </cfRule>
  </conditionalFormatting>
  <conditionalFormatting sqref="AH12:AH23">
    <cfRule type="expression" dxfId="650" priority="1635">
      <formula>OR(AF12="S",AF12="D")</formula>
    </cfRule>
  </conditionalFormatting>
  <conditionalFormatting sqref="AH12:AH41">
    <cfRule type="expression" dxfId="649" priority="160">
      <formula>OR(AF12="S",AF12="D")</formula>
    </cfRule>
  </conditionalFormatting>
  <conditionalFormatting sqref="AH17:AH20">
    <cfRule type="expression" dxfId="648" priority="689">
      <formula>OR(AG17="S",AG17="D")</formula>
    </cfRule>
    <cfRule type="expression" dxfId="647" priority="690">
      <formula>OR(AE17="S",AE17="D")</formula>
    </cfRule>
  </conditionalFormatting>
  <conditionalFormatting sqref="AH23:AH27">
    <cfRule type="expression" dxfId="646" priority="685">
      <formula>OR(AE23="S",AE23="D")</formula>
    </cfRule>
  </conditionalFormatting>
  <conditionalFormatting sqref="AH26:AH30">
    <cfRule type="expression" dxfId="645" priority="1670">
      <formula>OR(AF26="S",AF26="D")</formula>
    </cfRule>
  </conditionalFormatting>
  <conditionalFormatting sqref="AH30:AH34">
    <cfRule type="expression" dxfId="644" priority="680">
      <formula>OR(AE30="S",AE30="D")</formula>
    </cfRule>
  </conditionalFormatting>
  <conditionalFormatting sqref="AH33:AH41">
    <cfRule type="expression" dxfId="643" priority="1668">
      <formula>OR(AF33="S",AF33="D")</formula>
    </cfRule>
  </conditionalFormatting>
  <conditionalFormatting sqref="AH38:AH39">
    <cfRule type="expression" dxfId="642" priority="74">
      <formula>OR(AG38="S",AG38="D")</formula>
    </cfRule>
    <cfRule type="expression" dxfId="641" priority="75">
      <formula>OR(AF38="S",AF38="D")</formula>
    </cfRule>
    <cfRule type="expression" dxfId="640" priority="76">
      <formula>OR(AE38="S",AE38="D")</formula>
    </cfRule>
    <cfRule type="cellIs" dxfId="639" priority="77" operator="equal">
      <formula>"C"</formula>
    </cfRule>
  </conditionalFormatting>
  <conditionalFormatting sqref="AH38:AH41">
    <cfRule type="expression" dxfId="638" priority="159">
      <formula>OR(AG38="S",AG38="D")</formula>
    </cfRule>
    <cfRule type="expression" dxfId="637" priority="631">
      <formula>OR(AE38="S",AE38="D")</formula>
    </cfRule>
  </conditionalFormatting>
  <conditionalFormatting sqref="AH39">
    <cfRule type="cellIs" dxfId="636" priority="147" operator="equal">
      <formula>"F-P"</formula>
    </cfRule>
    <cfRule type="cellIs" dxfId="635" priority="148" operator="equal">
      <formula>"F-T"</formula>
    </cfRule>
    <cfRule type="expression" dxfId="634" priority="149">
      <formula>OR(AG39="S",AG39="D")</formula>
    </cfRule>
    <cfRule type="expression" dxfId="633" priority="151">
      <formula>OR(AF39="S",AF39="D")</formula>
    </cfRule>
    <cfRule type="expression" dxfId="632" priority="152">
      <formula>OR(AE39="S",AE39="D")</formula>
    </cfRule>
    <cfRule type="cellIs" dxfId="631" priority="153" operator="equal">
      <formula>"F-P"</formula>
    </cfRule>
    <cfRule type="cellIs" dxfId="630" priority="154" operator="equal">
      <formula>"F-T"</formula>
    </cfRule>
    <cfRule type="expression" dxfId="629" priority="155">
      <formula>OR(AG39="S",AG39="D")</formula>
    </cfRule>
    <cfRule type="cellIs" dxfId="628" priority="157" operator="equal">
      <formula>"F-P"</formula>
    </cfRule>
    <cfRule type="cellIs" dxfId="627" priority="158" operator="equal">
      <formula>"F-T"</formula>
    </cfRule>
  </conditionalFormatting>
  <conditionalFormatting sqref="AH12:AI16">
    <cfRule type="expression" dxfId="626" priority="1091">
      <formula>OR(AG12="S",AG12="D")</formula>
    </cfRule>
    <cfRule type="expression" dxfId="625" priority="1092">
      <formula>OR(AE12="S",AE12="D")</formula>
    </cfRule>
  </conditionalFormatting>
  <conditionalFormatting sqref="AH19:AI23">
    <cfRule type="expression" dxfId="624" priority="1089">
      <formula>OR(AG19="S",AG19="D")</formula>
    </cfRule>
    <cfRule type="expression" dxfId="623" priority="1090">
      <formula>OR(AE19="S",AE19="D")</formula>
    </cfRule>
  </conditionalFormatting>
  <conditionalFormatting sqref="AH26:AI30">
    <cfRule type="expression" dxfId="622" priority="1087">
      <formula>OR(AG26="S",AG26="D")</formula>
    </cfRule>
    <cfRule type="expression" dxfId="621" priority="1088">
      <formula>OR(AE26="S",AE26="D")</formula>
    </cfRule>
  </conditionalFormatting>
  <conditionalFormatting sqref="AH29:AI33">
    <cfRule type="expression" dxfId="620" priority="1461">
      <formula>OR(AG29="S",AG29="D")</formula>
    </cfRule>
  </conditionalFormatting>
  <conditionalFormatting sqref="AH33:AI37">
    <cfRule type="expression" dxfId="619" priority="1084">
      <formula>OR(AG33="S",AG33="D")</formula>
    </cfRule>
    <cfRule type="expression" dxfId="618" priority="1086">
      <formula>OR(AE33="S",AE33="D")</formula>
    </cfRule>
  </conditionalFormatting>
  <conditionalFormatting sqref="AH11:AJ11">
    <cfRule type="cellIs" dxfId="617" priority="1411" operator="equal">
      <formula>"DC4-2"</formula>
    </cfRule>
    <cfRule type="cellIs" dxfId="616" priority="1412" operator="equal">
      <formula>"DC4-1"</formula>
    </cfRule>
    <cfRule type="cellIs" dxfId="615" priority="1413" operator="equal">
      <formula>"DC3-2"</formula>
    </cfRule>
    <cfRule type="cellIs" dxfId="614" priority="1414" operator="equal">
      <formula>"DC3-1"</formula>
    </cfRule>
    <cfRule type="cellIs" dxfId="613" priority="1415" operator="equal">
      <formula>"DC2-1"</formula>
    </cfRule>
    <cfRule type="cellIs" dxfId="612" priority="1416" operator="equal">
      <formula>"DC1-2"</formula>
    </cfRule>
    <cfRule type="cellIs" dxfId="611" priority="1417" operator="equal">
      <formula>"DC1-1"</formula>
    </cfRule>
  </conditionalFormatting>
  <conditionalFormatting sqref="AH12:AJ16">
    <cfRule type="expression" dxfId="610" priority="1590">
      <formula>OR(AG12="S",AG12="D")</formula>
    </cfRule>
  </conditionalFormatting>
  <conditionalFormatting sqref="AH15:AJ19">
    <cfRule type="expression" dxfId="609" priority="1460">
      <formula>OR(AG15="S",AG15="D")</formula>
    </cfRule>
  </conditionalFormatting>
  <conditionalFormatting sqref="AH19:AJ23">
    <cfRule type="expression" dxfId="608" priority="1588">
      <formula>OR(AG19="S",AG19="D")</formula>
    </cfRule>
  </conditionalFormatting>
  <conditionalFormatting sqref="AH22:AJ26">
    <cfRule type="expression" dxfId="607" priority="1459">
      <formula>OR(AG22="S",AG22="D")</formula>
    </cfRule>
  </conditionalFormatting>
  <conditionalFormatting sqref="AH23:AJ27">
    <cfRule type="expression" dxfId="606" priority="684">
      <formula>OR(AG23="S",AG23="D")</formula>
    </cfRule>
  </conditionalFormatting>
  <conditionalFormatting sqref="AH26:AJ30">
    <cfRule type="expression" dxfId="605" priority="1586">
      <formula>OR(AG26="S",AG26="D")</formula>
    </cfRule>
  </conditionalFormatting>
  <conditionalFormatting sqref="AH29:AJ32">
    <cfRule type="expression" dxfId="604" priority="1463">
      <formula>OR(AG29="S",AG29="D")</formula>
    </cfRule>
  </conditionalFormatting>
  <conditionalFormatting sqref="AH30:AJ34">
    <cfRule type="expression" dxfId="603" priority="679">
      <formula>OR(AG30="S",AG30="D")</formula>
    </cfRule>
  </conditionalFormatting>
  <conditionalFormatting sqref="AH33:AJ37">
    <cfRule type="expression" dxfId="602" priority="1584">
      <formula>OR(AG33="S",AG33="D")</formula>
    </cfRule>
  </conditionalFormatting>
  <conditionalFormatting sqref="AH36:AJ39">
    <cfRule type="expression" dxfId="601" priority="1462">
      <formula>OR(AG36="S",AG36="D")</formula>
    </cfRule>
  </conditionalFormatting>
  <conditionalFormatting sqref="AH40:AJ41">
    <cfRule type="expression" dxfId="600" priority="1576">
      <formula>OR(AG40="S",AG40="D")</formula>
    </cfRule>
  </conditionalFormatting>
  <conditionalFormatting sqref="AI12:AI16">
    <cfRule type="expression" dxfId="599" priority="1241">
      <formula>OR(AG12="S",AG12="D")</formula>
    </cfRule>
  </conditionalFormatting>
  <conditionalFormatting sqref="AI15:AI16">
    <cfRule type="cellIs" dxfId="598" priority="1243" operator="equal">
      <formula>"F-P"</formula>
    </cfRule>
    <cfRule type="cellIs" dxfId="597" priority="1244" operator="equal">
      <formula>"F-T"</formula>
    </cfRule>
  </conditionalFormatting>
  <conditionalFormatting sqref="AI19:AI20">
    <cfRule type="expression" dxfId="596" priority="705">
      <formula>OR(AH19="S",AH19="D")</formula>
    </cfRule>
  </conditionalFormatting>
  <conditionalFormatting sqref="AI19:AI27">
    <cfRule type="expression" dxfId="595" priority="700">
      <formula>OR(AG19="S",AG19="D")</formula>
    </cfRule>
  </conditionalFormatting>
  <conditionalFormatting sqref="AI22:AI23">
    <cfRule type="cellIs" dxfId="594" priority="1236" operator="equal">
      <formula>"F-P"</formula>
    </cfRule>
    <cfRule type="cellIs" dxfId="593" priority="1237" operator="equal">
      <formula>"F-T"</formula>
    </cfRule>
  </conditionalFormatting>
  <conditionalFormatting sqref="AI26:AI32">
    <cfRule type="expression" dxfId="592" priority="1232">
      <formula>OR(AG26="S",AG26="D")</formula>
    </cfRule>
  </conditionalFormatting>
  <conditionalFormatting sqref="AI29:AI30">
    <cfRule type="cellIs" dxfId="591" priority="1229" operator="equal">
      <formula>"F-P"</formula>
    </cfRule>
    <cfRule type="cellIs" dxfId="590" priority="1230" operator="equal">
      <formula>"F-T"</formula>
    </cfRule>
  </conditionalFormatting>
  <conditionalFormatting sqref="AI31">
    <cfRule type="expression" dxfId="589" priority="182">
      <formula>OR(AH31="S",AH31="D")</formula>
    </cfRule>
    <cfRule type="expression" dxfId="588" priority="183">
      <formula>OR(AG31="S",AG31="D")</formula>
    </cfRule>
    <cfRule type="expression" dxfId="587" priority="184">
      <formula>OR(AF31="S",AF31="D")</formula>
    </cfRule>
    <cfRule type="cellIs" dxfId="586" priority="185" operator="equal">
      <formula>"C"</formula>
    </cfRule>
    <cfRule type="cellIs" dxfId="585" priority="189" operator="equal">
      <formula>"F-P"</formula>
    </cfRule>
    <cfRule type="cellIs" dxfId="584" priority="190" operator="equal">
      <formula>"F-T"</formula>
    </cfRule>
    <cfRule type="expression" dxfId="583" priority="191">
      <formula>OR(AH31="S",AH31="D")</formula>
    </cfRule>
    <cfRule type="expression" dxfId="582" priority="193">
      <formula>OR(AG31="S",AG31="D")</formula>
    </cfRule>
    <cfRule type="expression" dxfId="581" priority="194">
      <formula>OR(AF31="S",AF31="D")</formula>
    </cfRule>
    <cfRule type="cellIs" dxfId="580" priority="195" operator="equal">
      <formula>"F-P"</formula>
    </cfRule>
    <cfRule type="cellIs" dxfId="579" priority="196" operator="equal">
      <formula>"F-T"</formula>
    </cfRule>
    <cfRule type="expression" dxfId="578" priority="197">
      <formula>OR(AH31="S",AH31="D")</formula>
    </cfRule>
    <cfRule type="cellIs" dxfId="577" priority="199" operator="equal">
      <formula>"F-P"</formula>
    </cfRule>
    <cfRule type="cellIs" dxfId="576" priority="200" operator="equal">
      <formula>"F-T"</formula>
    </cfRule>
    <cfRule type="expression" dxfId="575" priority="201">
      <formula>OR(AH31="S",AH31="D")</formula>
    </cfRule>
    <cfRule type="expression" dxfId="574" priority="202">
      <formula>OR(AG31="S",AG31="D")</formula>
    </cfRule>
  </conditionalFormatting>
  <conditionalFormatting sqref="AI33:AI39">
    <cfRule type="expression" dxfId="573" priority="1225">
      <formula>OR(AG33="S",AG33="D")</formula>
    </cfRule>
  </conditionalFormatting>
  <conditionalFormatting sqref="AI34">
    <cfRule type="expression" dxfId="572" priority="161">
      <formula>OR(AH34="S",AH34="D")</formula>
    </cfRule>
    <cfRule type="expression" dxfId="571" priority="162">
      <formula>OR(AG34="S",AG34="D")</formula>
    </cfRule>
    <cfRule type="expression" dxfId="570" priority="163">
      <formula>OR(AF34="S",AF34="D")</formula>
    </cfRule>
    <cfRule type="cellIs" dxfId="569" priority="164" operator="equal">
      <formula>"C"</formula>
    </cfRule>
    <cfRule type="cellIs" dxfId="568" priority="168" operator="equal">
      <formula>"F-P"</formula>
    </cfRule>
    <cfRule type="cellIs" dxfId="567" priority="169" operator="equal">
      <formula>"F-T"</formula>
    </cfRule>
    <cfRule type="expression" dxfId="566" priority="170">
      <formula>OR(AH34="S",AH34="D")</formula>
    </cfRule>
    <cfRule type="expression" dxfId="565" priority="172">
      <formula>OR(AG34="S",AG34="D")</formula>
    </cfRule>
    <cfRule type="expression" dxfId="564" priority="173">
      <formula>OR(AF34="S",AF34="D")</formula>
    </cfRule>
    <cfRule type="cellIs" dxfId="563" priority="174" operator="equal">
      <formula>"F-P"</formula>
    </cfRule>
    <cfRule type="cellIs" dxfId="562" priority="175" operator="equal">
      <formula>"F-T"</formula>
    </cfRule>
    <cfRule type="expression" dxfId="561" priority="176">
      <formula>OR(AH34="S",AH34="D")</formula>
    </cfRule>
    <cfRule type="cellIs" dxfId="560" priority="178" operator="equal">
      <formula>"F-P"</formula>
    </cfRule>
    <cfRule type="cellIs" dxfId="559" priority="179" operator="equal">
      <formula>"F-T"</formula>
    </cfRule>
    <cfRule type="expression" dxfId="558" priority="180">
      <formula>OR(AH34="S",AH34="D")</formula>
    </cfRule>
    <cfRule type="expression" dxfId="557" priority="181">
      <formula>OR(AG34="S",AG34="D")</formula>
    </cfRule>
  </conditionalFormatting>
  <conditionalFormatting sqref="AI36:AI37">
    <cfRule type="cellIs" dxfId="556" priority="1222" operator="equal">
      <formula>"F-P"</formula>
    </cfRule>
    <cfRule type="cellIs" dxfId="555" priority="1223" operator="equal">
      <formula>"F-T"</formula>
    </cfRule>
  </conditionalFormatting>
  <conditionalFormatting sqref="AI37:AI41">
    <cfRule type="expression" dxfId="554" priority="692">
      <formula>OR(AG37="S",AG37="D")</formula>
    </cfRule>
    <cfRule type="expression" dxfId="553" priority="693">
      <formula>OR(AH37="S",AH37="D")</formula>
    </cfRule>
  </conditionalFormatting>
  <conditionalFormatting sqref="AI11:AJ11 BR11:BT23 BL11:BN40 AN11:AP41 AT11:AV41 BF12:BH24 AH12:AJ41 BF22:BG27 BR24 BR25:BT41 BF28:BF33 BF29:BG29 BF30:BH31 BG30:BG33 BF32:BG34 BG35:BH38 BF35:BF39 BF40:BH41">
    <cfRule type="expression" dxfId="552" priority="1708">
      <formula>OR(AG11="S",AG11="D")</formula>
    </cfRule>
  </conditionalFormatting>
  <conditionalFormatting sqref="AI12:AJ16">
    <cfRule type="expression" dxfId="551" priority="1245">
      <formula>OR(AH12="S",AH12="D")</formula>
    </cfRule>
    <cfRule type="expression" dxfId="550" priority="1246">
      <formula>OR(AG12="S",AG12="D")</formula>
    </cfRule>
    <cfRule type="expression" dxfId="549" priority="1247">
      <formula>OR(AF12="S",AF12="D")</formula>
    </cfRule>
  </conditionalFormatting>
  <conditionalFormatting sqref="AI15:AJ16">
    <cfRule type="cellIs" dxfId="548" priority="1242" operator="equal">
      <formula>"C"</formula>
    </cfRule>
  </conditionalFormatting>
  <conditionalFormatting sqref="AI19:AJ23">
    <cfRule type="expression" dxfId="547" priority="1238">
      <formula>OR(AH19="S",AH19="D")</formula>
    </cfRule>
    <cfRule type="expression" dxfId="546" priority="1239">
      <formula>OR(AG19="S",AG19="D")</formula>
    </cfRule>
    <cfRule type="expression" dxfId="545" priority="1240">
      <formula>OR(AF19="S",AF19="D")</formula>
    </cfRule>
  </conditionalFormatting>
  <conditionalFormatting sqref="AI22:AJ23">
    <cfRule type="cellIs" dxfId="544" priority="1235" operator="equal">
      <formula>"C"</formula>
    </cfRule>
  </conditionalFormatting>
  <conditionalFormatting sqref="AI26:AJ30">
    <cfRule type="expression" dxfId="543" priority="1227">
      <formula>OR(AG26="S",AG26="D")</formula>
    </cfRule>
    <cfRule type="expression" dxfId="542" priority="1231">
      <formula>OR(AH26="S",AH26="D")</formula>
    </cfRule>
    <cfRule type="expression" dxfId="541" priority="1233">
      <formula>OR(AF26="S",AF26="D")</formula>
    </cfRule>
  </conditionalFormatting>
  <conditionalFormatting sqref="AI29:AJ30">
    <cfRule type="cellIs" dxfId="540" priority="1228" operator="equal">
      <formula>"C"</formula>
    </cfRule>
  </conditionalFormatting>
  <conditionalFormatting sqref="AI30:AJ34">
    <cfRule type="expression" dxfId="539" priority="696">
      <formula>OR(AG30="S",AG30="D")</formula>
    </cfRule>
  </conditionalFormatting>
  <conditionalFormatting sqref="AI33:AJ37">
    <cfRule type="expression" dxfId="538" priority="1220">
      <formula>OR(AG33="S",AG33="D")</formula>
    </cfRule>
    <cfRule type="expression" dxfId="537" priority="1224">
      <formula>OR(AH33="S",AH33="D")</formula>
    </cfRule>
    <cfRule type="expression" dxfId="536" priority="1226">
      <formula>OR(AF33="S",AF33="D")</formula>
    </cfRule>
  </conditionalFormatting>
  <conditionalFormatting sqref="AI36:AJ37">
    <cfRule type="cellIs" dxfId="535" priority="1221" operator="equal">
      <formula>"C"</formula>
    </cfRule>
  </conditionalFormatting>
  <conditionalFormatting sqref="AJ11:AJ16">
    <cfRule type="expression" dxfId="534" priority="1402">
      <formula>OR(AI11="S",AI11="D")</formula>
    </cfRule>
  </conditionalFormatting>
  <conditionalFormatting sqref="AJ11:AJ19">
    <cfRule type="expression" dxfId="533" priority="1403">
      <formula>OR(AH11="S",AH11="D")</formula>
    </cfRule>
  </conditionalFormatting>
  <conditionalFormatting sqref="AJ12:AJ16">
    <cfRule type="expression" dxfId="532" priority="1591">
      <formula>OR(AH12="S",AH12="D")</formula>
    </cfRule>
  </conditionalFormatting>
  <conditionalFormatting sqref="AJ15:AJ16">
    <cfRule type="cellIs" dxfId="531" priority="1400" operator="equal">
      <formula>"F-P"</formula>
    </cfRule>
    <cfRule type="cellIs" dxfId="530" priority="1401" operator="equal">
      <formula>"F-T"</formula>
    </cfRule>
  </conditionalFormatting>
  <conditionalFormatting sqref="AJ16:AJ20">
    <cfRule type="expression" dxfId="529" priority="822">
      <formula>OR(AI16="S",AI16="D")</formula>
    </cfRule>
    <cfRule type="expression" dxfId="528" priority="823">
      <formula>OR(AH16="S",AH16="D")</formula>
    </cfRule>
    <cfRule type="expression" dxfId="527" priority="824">
      <formula>OR(AG16="S",AG16="D")</formula>
    </cfRule>
  </conditionalFormatting>
  <conditionalFormatting sqref="AJ19:AJ23">
    <cfRule type="expression" dxfId="526" priority="1398">
      <formula>OR(AI19="S",AI19="D")</formula>
    </cfRule>
    <cfRule type="expression" dxfId="525" priority="1589">
      <formula>OR(AH19="S",AH19="D")</formula>
    </cfRule>
  </conditionalFormatting>
  <conditionalFormatting sqref="AJ19:AJ26">
    <cfRule type="expression" dxfId="524" priority="1399">
      <formula>OR(AH19="S",AH19="D")</formula>
    </cfRule>
  </conditionalFormatting>
  <conditionalFormatting sqref="AJ22:AJ23">
    <cfRule type="cellIs" dxfId="523" priority="1396" operator="equal">
      <formula>"F-P"</formula>
    </cfRule>
    <cfRule type="cellIs" dxfId="522" priority="1397" operator="equal">
      <formula>"F-T"</formula>
    </cfRule>
  </conditionalFormatting>
  <conditionalFormatting sqref="AJ23:AJ27">
    <cfRule type="expression" dxfId="521" priority="223">
      <formula>OR(AH23="S",AH23="D")</formula>
    </cfRule>
    <cfRule type="expression" dxfId="520" priority="816">
      <formula>OR(AG23="S",AG23="D")</formula>
    </cfRule>
  </conditionalFormatting>
  <conditionalFormatting sqref="AJ26:AJ30">
    <cfRule type="expression" dxfId="519" priority="1394">
      <formula>OR(AI26="S",AI26="D")</formula>
    </cfRule>
    <cfRule type="expression" dxfId="518" priority="1587">
      <formula>OR(AH26="S",AH26="D")</formula>
    </cfRule>
  </conditionalFormatting>
  <conditionalFormatting sqref="AJ26:AJ32">
    <cfRule type="expression" dxfId="517" priority="1395">
      <formula>OR(AG26="S",AG26="D")</formula>
    </cfRule>
  </conditionalFormatting>
  <conditionalFormatting sqref="AJ27">
    <cfRule type="expression" dxfId="516" priority="203">
      <formula>OR(AI27="S",AI27="D")</formula>
    </cfRule>
    <cfRule type="expression" dxfId="515" priority="204">
      <formula>OR(AH27="S",AH27="D")</formula>
    </cfRule>
    <cfRule type="expression" dxfId="514" priority="205">
      <formula>OR(AG27="S",AG27="D")</formula>
    </cfRule>
    <cfRule type="cellIs" dxfId="513" priority="206" operator="equal">
      <formula>"C"</formula>
    </cfRule>
    <cfRule type="cellIs" dxfId="512" priority="210" operator="equal">
      <formula>"F-P"</formula>
    </cfRule>
    <cfRule type="cellIs" dxfId="511" priority="211" operator="equal">
      <formula>"F-T"</formula>
    </cfRule>
    <cfRule type="expression" dxfId="510" priority="212">
      <formula>OR(AI27="S",AI27="D")</formula>
    </cfRule>
    <cfRule type="expression" dxfId="509" priority="214">
      <formula>OR(AH27="S",AH27="D")</formula>
    </cfRule>
    <cfRule type="expression" dxfId="508" priority="215">
      <formula>OR(AG27="S",AG27="D")</formula>
    </cfRule>
    <cfRule type="cellIs" dxfId="507" priority="216" operator="equal">
      <formula>"F-P"</formula>
    </cfRule>
    <cfRule type="cellIs" dxfId="506" priority="217" operator="equal">
      <formula>"F-T"</formula>
    </cfRule>
    <cfRule type="expression" dxfId="505" priority="218">
      <formula>OR(AI27="S",AI27="D")</formula>
    </cfRule>
    <cfRule type="cellIs" dxfId="504" priority="220" operator="equal">
      <formula>"F-P"</formula>
    </cfRule>
    <cfRule type="cellIs" dxfId="503" priority="221" operator="equal">
      <formula>"F-T"</formula>
    </cfRule>
    <cfRule type="expression" dxfId="502" priority="222">
      <formula>OR(AI27="S",AI27="D")</formula>
    </cfRule>
  </conditionalFormatting>
  <conditionalFormatting sqref="AJ29:AJ30">
    <cfRule type="cellIs" dxfId="501" priority="1392" operator="equal">
      <formula>"F-P"</formula>
    </cfRule>
    <cfRule type="cellIs" dxfId="500" priority="1393" operator="equal">
      <formula>"F-T"</formula>
    </cfRule>
  </conditionalFormatting>
  <conditionalFormatting sqref="AJ30:AJ34">
    <cfRule type="expression" dxfId="499" priority="797">
      <formula>OR(AG30="S",AG30="D")</formula>
    </cfRule>
    <cfRule type="cellIs" dxfId="498" priority="803" operator="equal">
      <formula>"C"</formula>
    </cfRule>
    <cfRule type="cellIs" dxfId="497" priority="807" operator="equal">
      <formula>"F-P"</formula>
    </cfRule>
    <cfRule type="cellIs" dxfId="496" priority="808" operator="equal">
      <formula>"F-T"</formula>
    </cfRule>
    <cfRule type="expression" dxfId="495" priority="809">
      <formula>OR(AI30="S",AI30="D")</formula>
    </cfRule>
    <cfRule type="expression" dxfId="494" priority="810">
      <formula>OR(AH30="S",AH30="D")</formula>
    </cfRule>
  </conditionalFormatting>
  <conditionalFormatting sqref="AJ33:AJ41">
    <cfRule type="expression" dxfId="493" priority="1390">
      <formula>OR(AI33="S",AI33="D")</formula>
    </cfRule>
    <cfRule type="expression" dxfId="492" priority="1391">
      <formula>OR(AG33="S",AG33="D")</formula>
    </cfRule>
    <cfRule type="expression" dxfId="491" priority="1577">
      <formula>OR(AH33="S",AH33="D")</formula>
    </cfRule>
  </conditionalFormatting>
  <conditionalFormatting sqref="AJ36:AJ41">
    <cfRule type="cellIs" dxfId="490" priority="1388" operator="equal">
      <formula>"F-P"</formula>
    </cfRule>
    <cfRule type="cellIs" dxfId="489" priority="1389" operator="equal">
      <formula>"F-T"</formula>
    </cfRule>
  </conditionalFormatting>
  <conditionalFormatting sqref="AJ38:AJ41">
    <cfRule type="expression" dxfId="488" priority="567">
      <formula>OR(AH38="S",AH38="D")</formula>
    </cfRule>
    <cfRule type="cellIs" dxfId="487" priority="568" operator="equal">
      <formula>"C"</formula>
    </cfRule>
    <cfRule type="expression" dxfId="486" priority="569">
      <formula>OR(AI38="S",AI38="D")</formula>
    </cfRule>
    <cfRule type="expression" dxfId="485" priority="570">
      <formula>OR(AG38="S",AG38="D")</formula>
    </cfRule>
  </conditionalFormatting>
  <conditionalFormatting sqref="AL39:AL41">
    <cfRule type="expression" dxfId="484" priority="1497">
      <formula>OR(WEEKDAY(AU39)=1,WEEKDAY(AU39)=7)</formula>
    </cfRule>
    <cfRule type="cellIs" dxfId="483" priority="1498" operator="equal">
      <formula>"stage"</formula>
    </cfRule>
    <cfRule type="cellIs" dxfId="482" priority="1499" operator="equal">
      <formula>"formation"</formula>
    </cfRule>
    <cfRule type="cellIs" dxfId="481" priority="1500" operator="equal">
      <formula>"entreprise"</formula>
    </cfRule>
    <cfRule type="cellIs" dxfId="480" priority="1501" operator="equal">
      <formula>"fermeture"</formula>
    </cfRule>
  </conditionalFormatting>
  <conditionalFormatting sqref="AN11:AN13">
    <cfRule type="expression" dxfId="479" priority="1665">
      <formula>OR(AL11="S",AL11="D")</formula>
    </cfRule>
  </conditionalFormatting>
  <conditionalFormatting sqref="AN15:AN17">
    <cfRule type="expression" dxfId="478" priority="250">
      <formula>OR(AM15="S",AM15="D")</formula>
    </cfRule>
    <cfRule type="expression" dxfId="477" priority="251">
      <formula>OR(AL15="S",AL15="D")</formula>
    </cfRule>
    <cfRule type="expression" dxfId="476" priority="252">
      <formula>OR(AK15="S",AK15="D")</formula>
    </cfRule>
  </conditionalFormatting>
  <conditionalFormatting sqref="AN16:AN20">
    <cfRule type="expression" dxfId="475" priority="1667">
      <formula>OR(AL16="S",AL16="D")</formula>
    </cfRule>
  </conditionalFormatting>
  <conditionalFormatting sqref="AN20:AN24">
    <cfRule type="expression" dxfId="474" priority="260">
      <formula>OR(AM20="S",AM20="D")</formula>
    </cfRule>
    <cfRule type="expression" dxfId="473" priority="261">
      <formula>OR(AL20="S",AL20="D")</formula>
    </cfRule>
    <cfRule type="expression" dxfId="472" priority="262">
      <formula>OR(AK20="S",AK20="D")</formula>
    </cfRule>
  </conditionalFormatting>
  <conditionalFormatting sqref="AN23:AN27">
    <cfRule type="expression" dxfId="471" priority="1702">
      <formula>OR(AM23="S",AM23="D")</formula>
    </cfRule>
  </conditionalFormatting>
  <conditionalFormatting sqref="AN27:AN32">
    <cfRule type="expression" dxfId="470" priority="270">
      <formula>OR(AM27="S",AM27="D")</formula>
    </cfRule>
    <cfRule type="expression" dxfId="469" priority="271">
      <formula>OR(AL27="S",AL27="D")</formula>
    </cfRule>
    <cfRule type="expression" dxfId="468" priority="272">
      <formula>OR(AK27="S",AK27="D")</formula>
    </cfRule>
  </conditionalFormatting>
  <conditionalFormatting sqref="AN30:AN34">
    <cfRule type="expression" dxfId="467" priority="1666">
      <formula>OR(AL30="S",AL30="D")</formula>
    </cfRule>
  </conditionalFormatting>
  <conditionalFormatting sqref="AN34:AN38">
    <cfRule type="expression" dxfId="466" priority="134">
      <formula>OR(AM34="S",AM34="D")</formula>
    </cfRule>
    <cfRule type="expression" dxfId="465" priority="135">
      <formula>OR(AL34="S",AL34="D")</formula>
    </cfRule>
    <cfRule type="expression" dxfId="464" priority="136">
      <formula>OR(AK34="S",AK34="D")</formula>
    </cfRule>
  </conditionalFormatting>
  <conditionalFormatting sqref="AN37:AN39">
    <cfRule type="expression" dxfId="463" priority="1663">
      <formula>OR(AL37="S",AL37="D")</formula>
    </cfRule>
    <cfRule type="expression" dxfId="462" priority="1664">
      <formula>OR(AM37="S",AM37="D")</formula>
    </cfRule>
  </conditionalFormatting>
  <conditionalFormatting sqref="AN11:AP13">
    <cfRule type="expression" dxfId="461" priority="1528">
      <formula>OR(AM11="S",AM11="D")</formula>
    </cfRule>
  </conditionalFormatting>
  <conditionalFormatting sqref="AN11:AP41 BR25:BT41 BF40:BH41 V22:W25 V26:X27 V28:W32 V33:X34 V35:W39 V40:X41 AH12:AJ41 AT11:AV41 BF12:BH24 BF22:BG27 BF28:BF33 BG30:BG33 BF32:BG34 BG35:BH38 BF35:BF39 BL11:BN41 BF29:BG29 J17:L25 J31:L32 J38:L41 P15:R23 P29:R30 P36:R37 V12:X21 BR11:BT23 W11:X11 AI11:AJ11 J26:K30 J12:K16 P11:Q14 J11:L11 J33:K37 P24:Q28 P38:Q41 BF30:BH31 BR24">
    <cfRule type="cellIs" dxfId="460" priority="1704" operator="equal">
      <formula>"F-P"</formula>
    </cfRule>
    <cfRule type="cellIs" dxfId="459" priority="1705" operator="equal">
      <formula>"F-T"</formula>
    </cfRule>
  </conditionalFormatting>
  <conditionalFormatting sqref="AN16:AP20">
    <cfRule type="expression" dxfId="458" priority="1081">
      <formula>OR(AM16="S",AM16="D")</formula>
    </cfRule>
    <cfRule type="expression" dxfId="457" priority="1082">
      <formula>OR(AL16="S",AL16="D")</formula>
    </cfRule>
    <cfRule type="expression" dxfId="456" priority="1083">
      <formula>OR(AK16="S",AK16="D")</formula>
    </cfRule>
    <cfRule type="expression" dxfId="455" priority="1574">
      <formula>OR(AM16="S",AM16="D")</formula>
    </cfRule>
  </conditionalFormatting>
  <conditionalFormatting sqref="AN23:AP26">
    <cfRule type="expression" dxfId="454" priority="1698">
      <formula>OR(AM23="S",AM23="D")</formula>
    </cfRule>
  </conditionalFormatting>
  <conditionalFormatting sqref="AN23:AP27">
    <cfRule type="expression" dxfId="453" priority="1079">
      <formula>OR(AM23="S",AM23="D")</formula>
    </cfRule>
    <cfRule type="expression" dxfId="452" priority="1080">
      <formula>OR(AL23="S",AL23="D")</formula>
    </cfRule>
  </conditionalFormatting>
  <conditionalFormatting sqref="AN30:AP34">
    <cfRule type="expression" dxfId="451" priority="1572">
      <formula>OR(AM30="S",AM30="D")</formula>
    </cfRule>
  </conditionalFormatting>
  <conditionalFormatting sqref="AN37:AP38">
    <cfRule type="expression" dxfId="450" priority="1570">
      <formula>OR(AM37="S",AM37="D")</formula>
    </cfRule>
  </conditionalFormatting>
  <conditionalFormatting sqref="AO11:AO14">
    <cfRule type="expression" dxfId="449" priority="69">
      <formula>OR(AN11="S",AN11="D")</formula>
    </cfRule>
    <cfRule type="expression" dxfId="448" priority="70">
      <formula>OR(AM11="S",AM11="D")</formula>
    </cfRule>
    <cfRule type="expression" dxfId="447" priority="71">
      <formula>OR(AL11="S",AL11="D")</formula>
    </cfRule>
  </conditionalFormatting>
  <conditionalFormatting sqref="AO13">
    <cfRule type="cellIs" dxfId="446" priority="1214" operator="equal">
      <formula>"C"</formula>
    </cfRule>
    <cfRule type="cellIs" dxfId="445" priority="1215" operator="equal">
      <formula>"F-P"</formula>
    </cfRule>
    <cfRule type="cellIs" dxfId="444" priority="1216" operator="equal">
      <formula>"F-T"</formula>
    </cfRule>
  </conditionalFormatting>
  <conditionalFormatting sqref="AO23:AO26">
    <cfRule type="expression" dxfId="443" priority="1697">
      <formula>OR(AM23="S",AM23="D")</formula>
    </cfRule>
  </conditionalFormatting>
  <conditionalFormatting sqref="AO31">
    <cfRule type="expression" dxfId="442" priority="58">
      <formula>OR(AN31="S",AN31="D")</formula>
    </cfRule>
    <cfRule type="expression" dxfId="441" priority="59">
      <formula>OR(AM31="S",AM31="D")</formula>
    </cfRule>
    <cfRule type="expression" dxfId="440" priority="60">
      <formula>OR(AL31="S",AL31="D")</formula>
    </cfRule>
  </conditionalFormatting>
  <conditionalFormatting sqref="AO11:AP13">
    <cfRule type="expression" dxfId="439" priority="1217">
      <formula>OR(AN11="S",AN11="D")</formula>
    </cfRule>
    <cfRule type="expression" dxfId="438" priority="1218">
      <formula>OR(AM11="S",AM11="D")</formula>
    </cfRule>
    <cfRule type="expression" dxfId="437" priority="1219">
      <formula>OR(AL11="S",AL11="D")</formula>
    </cfRule>
  </conditionalFormatting>
  <conditionalFormatting sqref="AO23:AP27">
    <cfRule type="expression" dxfId="436" priority="1207">
      <formula>OR(AL23="S",AL23="D")</formula>
    </cfRule>
  </conditionalFormatting>
  <conditionalFormatting sqref="AO30:AP34">
    <cfRule type="expression" dxfId="435" priority="1208">
      <formula>OR(AN30="S",AN30="D")</formula>
    </cfRule>
    <cfRule type="expression" dxfId="434" priority="1209">
      <formula>OR(AM30="S",AM30="D")</formula>
    </cfRule>
    <cfRule type="expression" dxfId="433" priority="1210">
      <formula>OR(AL30="S",AL30="D")</formula>
    </cfRule>
  </conditionalFormatting>
  <conditionalFormatting sqref="AO37:AP38">
    <cfRule type="expression" dxfId="432" priority="1178">
      <formula>OR(AN37="S",AN37="D")</formula>
    </cfRule>
    <cfRule type="expression" dxfId="431" priority="1179">
      <formula>OR(AM37="S",AM37="D")</formula>
    </cfRule>
    <cfRule type="expression" dxfId="430" priority="1180">
      <formula>OR(AL37="S",AL37="D")</formula>
    </cfRule>
  </conditionalFormatting>
  <conditionalFormatting sqref="AP11:AP13">
    <cfRule type="cellIs" dxfId="429" priority="1383" operator="equal">
      <formula>"F-P"</formula>
    </cfRule>
    <cfRule type="cellIs" dxfId="428" priority="1384" operator="equal">
      <formula>"F-T"</formula>
    </cfRule>
    <cfRule type="expression" dxfId="427" priority="1385">
      <formula>OR(AO11="S",AO11="D")</formula>
    </cfRule>
    <cfRule type="expression" dxfId="426" priority="1386">
      <formula>OR(AN11="S",AN11="D")</formula>
    </cfRule>
    <cfRule type="expression" dxfId="425" priority="1387">
      <formula>OR(AM11="S",AM11="D")</formula>
    </cfRule>
    <cfRule type="expression" dxfId="424" priority="1529">
      <formula>OR(AN11="S",AN11="D")</formula>
    </cfRule>
  </conditionalFormatting>
  <conditionalFormatting sqref="AP11:AP38">
    <cfRule type="cellIs" dxfId="423" priority="535" operator="equal">
      <formula>"C"</formula>
    </cfRule>
  </conditionalFormatting>
  <conditionalFormatting sqref="AP13:AP17">
    <cfRule type="expression" dxfId="422" priority="556">
      <formula>OR(AN13="S",AN13="D")</formula>
    </cfRule>
    <cfRule type="expression" dxfId="421" priority="558">
      <formula>OR(AO13="S",AO13="D")</formula>
    </cfRule>
    <cfRule type="expression" dxfId="420" priority="559">
      <formula>OR(AM13="S",AM13="D")</formula>
    </cfRule>
    <cfRule type="cellIs" dxfId="419" priority="560" operator="equal">
      <formula>"F-P"</formula>
    </cfRule>
    <cfRule type="cellIs" dxfId="418" priority="561" operator="equal">
      <formula>"F-T"</formula>
    </cfRule>
    <cfRule type="expression" dxfId="417" priority="562">
      <formula>OR(AO13="S",AO13="D")</formula>
    </cfRule>
    <cfRule type="expression" dxfId="416" priority="563">
      <formula>OR(AM13="S",AM13="D")</formula>
    </cfRule>
    <cfRule type="expression" dxfId="415" priority="566">
      <formula>OR(AN13="S",AN13="D")</formula>
    </cfRule>
  </conditionalFormatting>
  <conditionalFormatting sqref="AP16:AP24">
    <cfRule type="cellIs" dxfId="414" priority="1378" operator="equal">
      <formula>"F-P"</formula>
    </cfRule>
    <cfRule type="cellIs" dxfId="413" priority="1379" operator="equal">
      <formula>"F-T"</formula>
    </cfRule>
    <cfRule type="expression" dxfId="412" priority="1380">
      <formula>OR(AO16="S",AO16="D")</formula>
    </cfRule>
    <cfRule type="expression" dxfId="411" priority="1381">
      <formula>OR(AN16="S",AN16="D")</formula>
    </cfRule>
    <cfRule type="expression" dxfId="410" priority="1575">
      <formula>OR(AN16="S",AN16="D")</formula>
    </cfRule>
  </conditionalFormatting>
  <conditionalFormatting sqref="AP21:AP24">
    <cfRule type="expression" dxfId="409" priority="486">
      <formula>OR(AO21="S",AO21="D")</formula>
    </cfRule>
    <cfRule type="expression" dxfId="408" priority="487">
      <formula>OR(AN21="S",AN21="D")</formula>
    </cfRule>
    <cfRule type="expression" dxfId="407" priority="488">
      <formula>OR(AM21="S",AM21="D")</formula>
    </cfRule>
  </conditionalFormatting>
  <conditionalFormatting sqref="AP23:AP26">
    <cfRule type="expression" dxfId="406" priority="1696">
      <formula>OR(AM23="S",AM23="D")</formula>
    </cfRule>
  </conditionalFormatting>
  <conditionalFormatting sqref="AP23:AP27">
    <cfRule type="cellIs" dxfId="405" priority="1373" operator="equal">
      <formula>"F-P"</formula>
    </cfRule>
    <cfRule type="cellIs" dxfId="404" priority="1374" operator="equal">
      <formula>"F-T"</formula>
    </cfRule>
    <cfRule type="expression" dxfId="403" priority="1375">
      <formula>OR(AO23="S",AO23="D")</formula>
    </cfRule>
    <cfRule type="expression" dxfId="402" priority="1376">
      <formula>OR(AN23="S",AN23="D")</formula>
    </cfRule>
  </conditionalFormatting>
  <conditionalFormatting sqref="AP27:AP31">
    <cfRule type="expression" dxfId="401" priority="545">
      <formula>OR(AN27="S",AN27="D")</formula>
    </cfRule>
    <cfRule type="expression" dxfId="400" priority="547">
      <formula>OR(AO27="S",AO27="D")</formula>
    </cfRule>
    <cfRule type="expression" dxfId="399" priority="548">
      <formula>OR(AM27="S",AM27="D")</formula>
    </cfRule>
    <cfRule type="cellIs" dxfId="398" priority="549" operator="equal">
      <formula>"F-P"</formula>
    </cfRule>
    <cfRule type="cellIs" dxfId="397" priority="550" operator="equal">
      <formula>"F-T"</formula>
    </cfRule>
    <cfRule type="expression" dxfId="396" priority="551">
      <formula>OR(AO27="S",AO27="D")</formula>
    </cfRule>
    <cfRule type="expression" dxfId="395" priority="552">
      <formula>OR(AM27="S",AM27="D")</formula>
    </cfRule>
    <cfRule type="expression" dxfId="394" priority="555">
      <formula>OR(AN27="S",AN27="D")</formula>
    </cfRule>
  </conditionalFormatting>
  <conditionalFormatting sqref="AP30:AP34">
    <cfRule type="cellIs" dxfId="393" priority="1368" operator="equal">
      <formula>"F-P"</formula>
    </cfRule>
    <cfRule type="cellIs" dxfId="392" priority="1369" operator="equal">
      <formula>"F-T"</formula>
    </cfRule>
    <cfRule type="expression" dxfId="391" priority="1370">
      <formula>OR(AO30="S",AO30="D")</formula>
    </cfRule>
    <cfRule type="expression" dxfId="390" priority="1371">
      <formula>OR(AN30="S",AN30="D")</formula>
    </cfRule>
    <cfRule type="expression" dxfId="389" priority="1573">
      <formula>OR(AN30="S",AN30="D")</formula>
    </cfRule>
  </conditionalFormatting>
  <conditionalFormatting sqref="AP34:AP38">
    <cfRule type="expression" dxfId="388" priority="534">
      <formula>OR(AN34="S",AN34="D")</formula>
    </cfRule>
    <cfRule type="expression" dxfId="387" priority="536">
      <formula>OR(AO34="S",AO34="D")</formula>
    </cfRule>
    <cfRule type="expression" dxfId="386" priority="537">
      <formula>OR(AM34="S",AM34="D")</formula>
    </cfRule>
    <cfRule type="cellIs" dxfId="385" priority="538" operator="equal">
      <formula>"F-P"</formula>
    </cfRule>
    <cfRule type="cellIs" dxfId="384" priority="539" operator="equal">
      <formula>"F-T"</formula>
    </cfRule>
    <cfRule type="expression" dxfId="383" priority="540">
      <formula>OR(AO34="S",AO34="D")</formula>
    </cfRule>
    <cfRule type="expression" dxfId="382" priority="541">
      <formula>OR(AM34="S",AM34="D")</formula>
    </cfRule>
    <cfRule type="expression" dxfId="381" priority="544">
      <formula>OR(AN34="S",AN34="D")</formula>
    </cfRule>
  </conditionalFormatting>
  <conditionalFormatting sqref="AP37:AP38">
    <cfRule type="expression" dxfId="380" priority="1571">
      <formula>OR(AN37="S",AN37="D")</formula>
    </cfRule>
  </conditionalFormatting>
  <conditionalFormatting sqref="AT11:AT20">
    <cfRule type="expression" dxfId="379" priority="1644">
      <formula>OR(AR11="S",AR11="D")</formula>
    </cfRule>
  </conditionalFormatting>
  <conditionalFormatting sqref="AT20:AT24">
    <cfRule type="expression" dxfId="378" priority="290">
      <formula>OR(AS20="S",AS20="D")</formula>
    </cfRule>
    <cfRule type="expression" dxfId="377" priority="291">
      <formula>OR(AR20="S",AR20="D")</formula>
    </cfRule>
  </conditionalFormatting>
  <conditionalFormatting sqref="AT23:AT34">
    <cfRule type="expression" dxfId="376" priority="1661">
      <formula>OR(AR23="S",AR23="D")</formula>
    </cfRule>
  </conditionalFormatting>
  <conditionalFormatting sqref="AT28:AT31">
    <cfRule type="expression" dxfId="375" priority="390">
      <formula>OR(AS28="S",AS28="D")</formula>
    </cfRule>
    <cfRule type="expression" dxfId="374" priority="391">
      <formula>OR(AR28="S",AR28="D")</formula>
    </cfRule>
    <cfRule type="expression" dxfId="373" priority="392">
      <formula>OR(AQ28="S",AQ28="D")</formula>
    </cfRule>
  </conditionalFormatting>
  <conditionalFormatting sqref="AT37:AT41">
    <cfRule type="expression" dxfId="372" priority="1660">
      <formula>OR(AR37="S",AR37="D")</formula>
    </cfRule>
  </conditionalFormatting>
  <conditionalFormatting sqref="AT11:AV20 AU20:AU24">
    <cfRule type="expression" dxfId="371" priority="1558">
      <formula>OR(AS11="S",AS11="D")</formula>
    </cfRule>
  </conditionalFormatting>
  <conditionalFormatting sqref="AT11:AV20">
    <cfRule type="expression" dxfId="370" priority="1067">
      <formula>OR(AS11="S",AS11="D")</formula>
    </cfRule>
    <cfRule type="expression" dxfId="369" priority="1068">
      <formula>OR(AR11="S",AR11="D")</formula>
    </cfRule>
    <cfRule type="expression" dxfId="368" priority="1069">
      <formula>OR(AQ11="S",AQ11="D")</formula>
    </cfRule>
  </conditionalFormatting>
  <conditionalFormatting sqref="AT20:AV24">
    <cfRule type="expression" dxfId="367" priority="292">
      <formula>OR(AQ20="S",AQ20="D")</formula>
    </cfRule>
  </conditionalFormatting>
  <conditionalFormatting sqref="AT23:AV27">
    <cfRule type="expression" dxfId="366" priority="1064">
      <formula>OR(AS23="S",AS23="D")</formula>
    </cfRule>
    <cfRule type="expression" dxfId="365" priority="1065">
      <formula>OR(AR23="S",AR23="D")</formula>
    </cfRule>
    <cfRule type="expression" dxfId="364" priority="1066">
      <formula>OR(AQ23="S",AQ23="D")</formula>
    </cfRule>
    <cfRule type="expression" dxfId="363" priority="1568">
      <formula>OR(AS23="S",AS23="D")</formula>
    </cfRule>
  </conditionalFormatting>
  <conditionalFormatting sqref="AT30:AV34">
    <cfRule type="expression" dxfId="362" priority="1073">
      <formula>OR(AS30="S",AS30="D")</formula>
    </cfRule>
    <cfRule type="expression" dxfId="361" priority="1074">
      <formula>OR(AR30="S",AR30="D")</formula>
    </cfRule>
    <cfRule type="expression" dxfId="360" priority="1075">
      <formula>OR(AQ30="S",AQ30="D")</formula>
    </cfRule>
    <cfRule type="expression" dxfId="359" priority="1566">
      <formula>OR(AS30="S",AS30="D")</formula>
    </cfRule>
  </conditionalFormatting>
  <conditionalFormatting sqref="AT34:AV38">
    <cfRule type="expression" dxfId="358" priority="385">
      <formula>OR(AS34="S",AS34="D")</formula>
    </cfRule>
    <cfRule type="expression" dxfId="357" priority="386">
      <formula>OR(AR34="S",AR34="D")</formula>
    </cfRule>
    <cfRule type="expression" dxfId="356" priority="387">
      <formula>OR(AQ34="S",AQ34="D")</formula>
    </cfRule>
  </conditionalFormatting>
  <conditionalFormatting sqref="AT37:AV41">
    <cfRule type="expression" dxfId="355" priority="1070">
      <formula>OR(AS37="S",AS37="D")</formula>
    </cfRule>
    <cfRule type="expression" dxfId="354" priority="1071">
      <formula>OR(AR37="S",AR37="D")</formula>
    </cfRule>
    <cfRule type="expression" dxfId="353" priority="1072">
      <formula>OR(AQ37="S",AQ37="D")</formula>
    </cfRule>
    <cfRule type="expression" dxfId="352" priority="1564">
      <formula>OR(AS37="S",AS37="D")</formula>
    </cfRule>
  </conditionalFormatting>
  <conditionalFormatting sqref="AU20:AV24">
    <cfRule type="expression" dxfId="351" priority="482">
      <formula>OR(AT20="S",AT20="D")</formula>
    </cfRule>
    <cfRule type="expression" dxfId="350" priority="483">
      <formula>OR(AS20="S",AS20="D")</formula>
    </cfRule>
  </conditionalFormatting>
  <conditionalFormatting sqref="AV11:AV17">
    <cfRule type="expression" dxfId="349" priority="1364">
      <formula>OR(AU11="S",AU11="D")</formula>
    </cfRule>
    <cfRule type="expression" dxfId="348" priority="1365">
      <formula>OR(AT11="S",AT11="D")</formula>
    </cfRule>
    <cfRule type="expression" dxfId="347" priority="1366">
      <formula>OR(AS11="S",AS11="D")</formula>
    </cfRule>
  </conditionalFormatting>
  <conditionalFormatting sqref="AV11:AV20">
    <cfRule type="expression" dxfId="346" priority="1559">
      <formula>OR(AT11="S",AT11="D")</formula>
    </cfRule>
  </conditionalFormatting>
  <conditionalFormatting sqref="AV12:AV17">
    <cfRule type="cellIs" dxfId="345" priority="1362" operator="equal">
      <formula>"F-P"</formula>
    </cfRule>
    <cfRule type="cellIs" dxfId="344" priority="1363" operator="equal">
      <formula>"F-T"</formula>
    </cfRule>
  </conditionalFormatting>
  <conditionalFormatting sqref="AV12:AV41">
    <cfRule type="cellIs" dxfId="343" priority="479" operator="equal">
      <formula>"C"</formula>
    </cfRule>
  </conditionalFormatting>
  <conditionalFormatting sqref="AV13:AV17">
    <cfRule type="expression" dxfId="342" priority="523">
      <formula>OR(AT13="S",AT13="D")</formula>
    </cfRule>
    <cfRule type="expression" dxfId="341" priority="525">
      <formula>OR(AU13="S",AU13="D")</formula>
    </cfRule>
    <cfRule type="expression" dxfId="340" priority="526">
      <formula>OR(AS13="S",AS13="D")</formula>
    </cfRule>
    <cfRule type="cellIs" dxfId="339" priority="527" operator="equal">
      <formula>"F-P"</formula>
    </cfRule>
    <cfRule type="cellIs" dxfId="338" priority="528" operator="equal">
      <formula>"F-T"</formula>
    </cfRule>
    <cfRule type="expression" dxfId="337" priority="529">
      <formula>OR(AU13="S",AU13="D")</formula>
    </cfRule>
    <cfRule type="expression" dxfId="336" priority="530">
      <formula>OR(AS13="S",AS13="D")</formula>
    </cfRule>
    <cfRule type="expression" dxfId="335" priority="533">
      <formula>OR(AT13="S",AT13="D")</formula>
    </cfRule>
  </conditionalFormatting>
  <conditionalFormatting sqref="AV16:AV19">
    <cfRule type="expression" dxfId="334" priority="1361">
      <formula>OR(AS16="S",AS16="D")</formula>
    </cfRule>
  </conditionalFormatting>
  <conditionalFormatting sqref="AV16:AV20">
    <cfRule type="cellIs" dxfId="333" priority="1357" operator="equal">
      <formula>"F-P"</formula>
    </cfRule>
    <cfRule type="cellIs" dxfId="332" priority="1358" operator="equal">
      <formula>"F-T"</formula>
    </cfRule>
    <cfRule type="expression" dxfId="331" priority="1359">
      <formula>OR(AU16="S",AU16="D")</formula>
    </cfRule>
    <cfRule type="expression" dxfId="330" priority="1360">
      <formula>OR(AT16="S",AT16="D")</formula>
    </cfRule>
  </conditionalFormatting>
  <conditionalFormatting sqref="AV20:AV24">
    <cfRule type="expression" dxfId="329" priority="63">
      <formula>OR(AU20="S",AU20="D")</formula>
    </cfRule>
    <cfRule type="expression" dxfId="328" priority="64">
      <formula>OR(AT20="S",AT20="D")</formula>
    </cfRule>
    <cfRule type="cellIs" dxfId="327" priority="480" operator="equal">
      <formula>"F-P"</formula>
    </cfRule>
    <cfRule type="cellIs" dxfId="326" priority="481" operator="equal">
      <formula>"F-T"</formula>
    </cfRule>
  </conditionalFormatting>
  <conditionalFormatting sqref="AV21">
    <cfRule type="expression" dxfId="325" priority="65">
      <formula>OR(AS21="S",AS21="D")</formula>
    </cfRule>
  </conditionalFormatting>
  <conditionalFormatting sqref="AV23:AV26">
    <cfRule type="expression" dxfId="324" priority="1355">
      <formula>OR(AS23="S",AS23="D")</formula>
    </cfRule>
  </conditionalFormatting>
  <conditionalFormatting sqref="AV23:AV27">
    <cfRule type="cellIs" dxfId="323" priority="1351" operator="equal">
      <formula>"F-P"</formula>
    </cfRule>
    <cfRule type="cellIs" dxfId="322" priority="1352" operator="equal">
      <formula>"F-T"</formula>
    </cfRule>
    <cfRule type="expression" dxfId="321" priority="1353">
      <formula>OR(AU23="S",AU23="D")</formula>
    </cfRule>
    <cfRule type="expression" dxfId="320" priority="1354">
      <formula>OR(AT23="S",AT23="D")</formula>
    </cfRule>
    <cfRule type="expression" dxfId="319" priority="1569">
      <formula>OR(AT23="S",AT23="D")</formula>
    </cfRule>
  </conditionalFormatting>
  <conditionalFormatting sqref="AV27:AV31">
    <cfRule type="expression" dxfId="318" priority="512">
      <formula>OR(AT27="S",AT27="D")</formula>
    </cfRule>
    <cfRule type="expression" dxfId="317" priority="514">
      <formula>OR(AU27="S",AU27="D")</formula>
    </cfRule>
    <cfRule type="expression" dxfId="316" priority="515">
      <formula>OR(AS27="S",AS27="D")</formula>
    </cfRule>
    <cfRule type="cellIs" dxfId="315" priority="516" operator="equal">
      <formula>"F-P"</formula>
    </cfRule>
    <cfRule type="cellIs" dxfId="314" priority="517" operator="equal">
      <formula>"F-T"</formula>
    </cfRule>
    <cfRule type="expression" dxfId="313" priority="518">
      <formula>OR(AU27="S",AU27="D")</formula>
    </cfRule>
    <cfRule type="expression" dxfId="312" priority="519">
      <formula>OR(AS27="S",AS27="D")</formula>
    </cfRule>
    <cfRule type="expression" dxfId="311" priority="522">
      <formula>OR(AT27="S",AT27="D")</formula>
    </cfRule>
  </conditionalFormatting>
  <conditionalFormatting sqref="AV30:AV33">
    <cfRule type="expression" dxfId="310" priority="1349">
      <formula>OR(AS30="S",AS30="D")</formula>
    </cfRule>
  </conditionalFormatting>
  <conditionalFormatting sqref="AV30:AV34">
    <cfRule type="cellIs" dxfId="309" priority="1345" operator="equal">
      <formula>"F-P"</formula>
    </cfRule>
    <cfRule type="cellIs" dxfId="308" priority="1346" operator="equal">
      <formula>"F-T"</formula>
    </cfRule>
    <cfRule type="expression" dxfId="307" priority="1347">
      <formula>OR(AU30="S",AU30="D")</formula>
    </cfRule>
    <cfRule type="expression" dxfId="306" priority="1348">
      <formula>OR(AT30="S",AT30="D")</formula>
    </cfRule>
    <cfRule type="expression" dxfId="305" priority="1567">
      <formula>OR(AT30="S",AT30="D")</formula>
    </cfRule>
  </conditionalFormatting>
  <conditionalFormatting sqref="AV34:AV38">
    <cfRule type="cellIs" dxfId="304" priority="505" operator="equal">
      <formula>"F-P"</formula>
    </cfRule>
    <cfRule type="cellIs" dxfId="303" priority="506" operator="equal">
      <formula>"F-T"</formula>
    </cfRule>
    <cfRule type="expression" dxfId="302" priority="507">
      <formula>OR(AU34="S",AU34="D")</formula>
    </cfRule>
    <cfRule type="expression" dxfId="301" priority="508">
      <formula>OR(AS34="S",AS34="D")</formula>
    </cfRule>
    <cfRule type="expression" dxfId="300" priority="511">
      <formula>OR(AT34="S",AT34="D")</formula>
    </cfRule>
  </conditionalFormatting>
  <conditionalFormatting sqref="AV37:AV40">
    <cfRule type="expression" dxfId="299" priority="1343">
      <formula>OR(AS37="S",AS37="D")</formula>
    </cfRule>
  </conditionalFormatting>
  <conditionalFormatting sqref="AV37:AV41">
    <cfRule type="cellIs" dxfId="298" priority="1339" operator="equal">
      <formula>"F-P"</formula>
    </cfRule>
    <cfRule type="cellIs" dxfId="297" priority="1340" operator="equal">
      <formula>"F-T"</formula>
    </cfRule>
    <cfRule type="expression" dxfId="296" priority="1341">
      <formula>OR(AU37="S",AU37="D")</formula>
    </cfRule>
    <cfRule type="expression" dxfId="295" priority="1342">
      <formula>OR(AT37="S",AT37="D")</formula>
    </cfRule>
    <cfRule type="expression" dxfId="294" priority="1565">
      <formula>OR(AT37="S",AT37="D")</formula>
    </cfRule>
  </conditionalFormatting>
  <conditionalFormatting sqref="AX41">
    <cfRule type="expression" dxfId="293" priority="1492">
      <formula>OR(WEEKDAY(BG41)=1,WEEKDAY(BG41)=7)</formula>
    </cfRule>
    <cfRule type="cellIs" dxfId="292" priority="1493" operator="equal">
      <formula>"stage"</formula>
    </cfRule>
    <cfRule type="cellIs" dxfId="291" priority="1494" operator="equal">
      <formula>"formation"</formula>
    </cfRule>
    <cfRule type="cellIs" dxfId="290" priority="1495" operator="equal">
      <formula>"entreprise"</formula>
    </cfRule>
    <cfRule type="cellIs" dxfId="289" priority="1496" operator="equal">
      <formula>"fermeture"</formula>
    </cfRule>
  </conditionalFormatting>
  <conditionalFormatting sqref="AZ11:AZ14">
    <cfRule type="expression" dxfId="288" priority="315">
      <formula>OR(AY11="S",AY11="D")</formula>
    </cfRule>
    <cfRule type="expression" dxfId="287" priority="316">
      <formula>OR(AX11="S",AX11="D")</formula>
    </cfRule>
    <cfRule type="cellIs" dxfId="286" priority="318" operator="equal">
      <formula>"DC4-2"</formula>
    </cfRule>
    <cfRule type="cellIs" dxfId="285" priority="319" operator="equal">
      <formula>"DC4-1"</formula>
    </cfRule>
    <cfRule type="cellIs" dxfId="284" priority="320" operator="equal">
      <formula>"DC3-2"</formula>
    </cfRule>
    <cfRule type="cellIs" dxfId="283" priority="321" operator="equal">
      <formula>"DC3-1"</formula>
    </cfRule>
    <cfRule type="cellIs" dxfId="282" priority="322" operator="equal">
      <formula>"DC2-1"</formula>
    </cfRule>
    <cfRule type="cellIs" dxfId="281" priority="323" operator="equal">
      <formula>"DC1-2"</formula>
    </cfRule>
    <cfRule type="cellIs" dxfId="280" priority="324" operator="equal">
      <formula>"DC1-1"</formula>
    </cfRule>
    <cfRule type="expression" dxfId="279" priority="325">
      <formula>OR(AY11="S",AY11="D")</formula>
    </cfRule>
    <cfRule type="cellIs" dxfId="278" priority="327" operator="equal">
      <formula>"F-P"</formula>
    </cfRule>
    <cfRule type="cellIs" dxfId="277" priority="328" operator="equal">
      <formula>"F-T"</formula>
    </cfRule>
  </conditionalFormatting>
  <conditionalFormatting sqref="AZ11:AZ21">
    <cfRule type="expression" dxfId="276" priority="332">
      <formula>OR(AW11="S",AW11="D")</formula>
    </cfRule>
    <cfRule type="expression" dxfId="275" priority="346">
      <formula>OR(AX11="S",AX11="D")</formula>
    </cfRule>
    <cfRule type="expression" dxfId="274" priority="349">
      <formula>OR(AY11="S",AY11="D")</formula>
    </cfRule>
  </conditionalFormatting>
  <conditionalFormatting sqref="AZ13:AZ16">
    <cfRule type="expression" dxfId="273" priority="1659">
      <formula>OR(AX13="S",AX13="D")</formula>
    </cfRule>
  </conditionalFormatting>
  <conditionalFormatting sqref="AZ17:AZ21">
    <cfRule type="expression" dxfId="272" priority="330">
      <formula>OR(AY17="S",AY17="D")</formula>
    </cfRule>
    <cfRule type="expression" dxfId="271" priority="331">
      <formula>OR(AX17="S",AX17="D")</formula>
    </cfRule>
    <cfRule type="cellIs" dxfId="270" priority="338" operator="equal">
      <formula>"DC4-2"</formula>
    </cfRule>
    <cfRule type="cellIs" dxfId="269" priority="339" operator="equal">
      <formula>"DC4-1"</formula>
    </cfRule>
    <cfRule type="cellIs" dxfId="268" priority="340" operator="equal">
      <formula>"DC3-2"</formula>
    </cfRule>
    <cfRule type="cellIs" dxfId="267" priority="341" operator="equal">
      <formula>"DC3-1"</formula>
    </cfRule>
    <cfRule type="cellIs" dxfId="266" priority="342" operator="equal">
      <formula>"DC2-1"</formula>
    </cfRule>
    <cfRule type="cellIs" dxfId="265" priority="343" operator="equal">
      <formula>"DC1-2"</formula>
    </cfRule>
    <cfRule type="cellIs" dxfId="264" priority="344" operator="equal">
      <formula>"DC1-1"</formula>
    </cfRule>
    <cfRule type="cellIs" dxfId="263" priority="347" operator="equal">
      <formula>"F-P"</formula>
    </cfRule>
    <cfRule type="cellIs" dxfId="262" priority="348" operator="equal">
      <formula>"F-T"</formula>
    </cfRule>
  </conditionalFormatting>
  <conditionalFormatting sqref="AZ18">
    <cfRule type="expression" dxfId="261" priority="4742">
      <formula>OR(AX17="S",AX17="D")</formula>
    </cfRule>
    <cfRule type="expression" dxfId="260" priority="4743">
      <formula>OR(AW17="S",AW17="D")</formula>
    </cfRule>
  </conditionalFormatting>
  <conditionalFormatting sqref="AZ18:AZ21">
    <cfRule type="expression" dxfId="259" priority="4729">
      <formula>OR(AY17="S",AY17="D")</formula>
    </cfRule>
  </conditionalFormatting>
  <conditionalFormatting sqref="AZ24:AZ28">
    <cfRule type="expression" dxfId="258" priority="375">
      <formula>OR(AY24="S",AY24="D")</formula>
    </cfRule>
    <cfRule type="expression" dxfId="257" priority="376">
      <formula>OR(AX24="S",AX24="D")</formula>
    </cfRule>
    <cfRule type="expression" dxfId="256" priority="377">
      <formula>OR(AW24="S",AW24="D")</formula>
    </cfRule>
  </conditionalFormatting>
  <conditionalFormatting sqref="AZ27:AZ31">
    <cfRule type="expression" dxfId="255" priority="1527">
      <formula>OR(AW27="S",AW27="D")</formula>
    </cfRule>
    <cfRule type="expression" dxfId="254" priority="1657">
      <formula>OR(AX27="S",AX27="D")</formula>
    </cfRule>
  </conditionalFormatting>
  <conditionalFormatting sqref="AZ34:AZ40">
    <cfRule type="expression" dxfId="253" priority="1656">
      <formula>OR(AX34="S",AX34="D")</formula>
    </cfRule>
  </conditionalFormatting>
  <conditionalFormatting sqref="AZ27:BA31">
    <cfRule type="expression" dxfId="252" priority="1658">
      <formula>OR(AY27="S",AY27="D")</formula>
    </cfRule>
  </conditionalFormatting>
  <conditionalFormatting sqref="AZ11:BB14">
    <cfRule type="expression" dxfId="251" priority="317">
      <formula>OR(AW11="S",AW11="D")</formula>
    </cfRule>
    <cfRule type="expression" dxfId="250" priority="326">
      <formula>OR(AX11="S",AX11="D")</formula>
    </cfRule>
    <cfRule type="expression" dxfId="249" priority="329">
      <formula>OR(AY11="S",AY11="D")</formula>
    </cfRule>
  </conditionalFormatting>
  <conditionalFormatting sqref="AZ11:BB16 J15:J17 AB31:AD41">
    <cfRule type="expression" dxfId="248" priority="1149">
      <formula>OR(I11="S",I11="D")</formula>
    </cfRule>
  </conditionalFormatting>
  <conditionalFormatting sqref="AZ11:BB16 BA17:BB21 AB31:AD41 AB11:AD18 AB19:AC23 AB24:AD25 AB26:AB30 AZ22:BB41 X34 AZ18:AZ21">
    <cfRule type="cellIs" dxfId="247" priority="1204" operator="equal">
      <formula>"F-P"</formula>
    </cfRule>
    <cfRule type="cellIs" dxfId="246" priority="1205" operator="equal">
      <formula>"F-T"</formula>
    </cfRule>
  </conditionalFormatting>
  <conditionalFormatting sqref="AZ17:BB21">
    <cfRule type="expression" dxfId="245" priority="345">
      <formula>OR(AY17="S",AY17="D")</formula>
    </cfRule>
  </conditionalFormatting>
  <conditionalFormatting sqref="AZ22:BB41 AZ11:BB16 BA17:BB21 AZ18:AZ21 V11">
    <cfRule type="cellIs" dxfId="244" priority="1404" operator="equal">
      <formula>"DC4-2"</formula>
    </cfRule>
    <cfRule type="cellIs" dxfId="243" priority="1405" operator="equal">
      <formula>"DC4-1"</formula>
    </cfRule>
    <cfRule type="cellIs" dxfId="242" priority="1406" operator="equal">
      <formula>"DC3-2"</formula>
    </cfRule>
    <cfRule type="cellIs" dxfId="241" priority="1407" operator="equal">
      <formula>"DC3-1"</formula>
    </cfRule>
    <cfRule type="cellIs" dxfId="240" priority="1408" operator="equal">
      <formula>"DC2-1"</formula>
    </cfRule>
    <cfRule type="cellIs" dxfId="239" priority="1409" operator="equal">
      <formula>"DC1-2"</formula>
    </cfRule>
    <cfRule type="cellIs" dxfId="238" priority="1410" operator="equal">
      <formula>"DC1-1"</formula>
    </cfRule>
  </conditionalFormatting>
  <conditionalFormatting sqref="AZ22:BB41">
    <cfRule type="expression" dxfId="237" priority="1055">
      <formula>OR(AY22="S",AY22="D")</formula>
    </cfRule>
  </conditionalFormatting>
  <conditionalFormatting sqref="AZ27:BB30">
    <cfRule type="expression" dxfId="236" priority="1695">
      <formula>OR(AY27="S",AY27="D")</formula>
    </cfRule>
  </conditionalFormatting>
  <conditionalFormatting sqref="AZ27:BB31">
    <cfRule type="expression" dxfId="235" priority="1270">
      <formula>OR(AY27="S",AY27="D")</formula>
    </cfRule>
    <cfRule type="expression" dxfId="234" priority="1271">
      <formula>OR(AX27="S",AX27="D")</formula>
    </cfRule>
  </conditionalFormatting>
  <conditionalFormatting sqref="AZ32:BB35">
    <cfRule type="expression" dxfId="233" priority="370">
      <formula>OR(AY32="S",AY32="D")</formula>
    </cfRule>
    <cfRule type="expression" dxfId="232" priority="371">
      <formula>OR(AX32="S",AX32="D")</formula>
    </cfRule>
    <cfRule type="expression" dxfId="231" priority="372">
      <formula>OR(AW32="S",AW32="D")</formula>
    </cfRule>
  </conditionalFormatting>
  <conditionalFormatting sqref="AZ34:BB40">
    <cfRule type="expression" dxfId="230" priority="1056">
      <formula>OR(AX34="S",AX34="D")</formula>
    </cfRule>
    <cfRule type="expression" dxfId="229" priority="1057">
      <formula>OR(AW34="S",AW34="D")</formula>
    </cfRule>
    <cfRule type="expression" dxfId="228" priority="1549">
      <formula>OR(AY34="S",AY34="D")</formula>
    </cfRule>
  </conditionalFormatting>
  <conditionalFormatting sqref="BA11:BA41 BA14:BB17 AZ22:BA24">
    <cfRule type="expression" dxfId="227" priority="1457">
      <formula>OR(AX11="S",AX11="D")</formula>
    </cfRule>
  </conditionalFormatting>
  <conditionalFormatting sqref="BA17:BA21">
    <cfRule type="expression" dxfId="226" priority="4803">
      <formula>OR(AZ18="S",AZ18="D")</formula>
    </cfRule>
  </conditionalFormatting>
  <conditionalFormatting sqref="BA14:BB17 BA21 AZ22:BA24">
    <cfRule type="expression" dxfId="225" priority="1456">
      <formula>OR(AY14="S",AY14="D")</formula>
    </cfRule>
  </conditionalFormatting>
  <conditionalFormatting sqref="BB11:BB14">
    <cfRule type="cellIs" dxfId="224" priority="494" operator="equal">
      <formula>"F-P"</formula>
    </cfRule>
    <cfRule type="cellIs" dxfId="223" priority="495" operator="equal">
      <formula>"F-T"</formula>
    </cfRule>
    <cfRule type="expression" dxfId="222" priority="496">
      <formula>OR(BA11="S",BA11="D")</formula>
    </cfRule>
    <cfRule type="expression" dxfId="221" priority="497">
      <formula>OR(AY11="S",AY11="D")</formula>
    </cfRule>
    <cfRule type="expression" dxfId="220" priority="500">
      <formula>OR(AZ11="S",AZ11="D")</formula>
    </cfRule>
  </conditionalFormatting>
  <conditionalFormatting sqref="BB11:BB24">
    <cfRule type="cellIs" dxfId="219" priority="491" operator="equal">
      <formula>"C"</formula>
    </cfRule>
  </conditionalFormatting>
  <conditionalFormatting sqref="BB11:BB41">
    <cfRule type="expression" dxfId="218" priority="1693">
      <formula>OR(AY11="S",AY11="D")</formula>
    </cfRule>
  </conditionalFormatting>
  <conditionalFormatting sqref="BB13:BB16">
    <cfRule type="expression" dxfId="217" priority="1320">
      <formula>OR(AY13="S",AY13="D")</formula>
    </cfRule>
  </conditionalFormatting>
  <conditionalFormatting sqref="BB13:BB17">
    <cfRule type="expression" dxfId="216" priority="1197">
      <formula>OR(AZ13="S",AZ13="D")</formula>
    </cfRule>
    <cfRule type="expression" dxfId="215" priority="1198">
      <formula>OR(BA13="S",BA13="D")</formula>
    </cfRule>
    <cfRule type="expression" dxfId="214" priority="1315">
      <formula>OR(AY13="S",AY13="D")</formula>
    </cfRule>
    <cfRule type="cellIs" dxfId="213" priority="1316" operator="equal">
      <formula>"F-P"</formula>
    </cfRule>
    <cfRule type="cellIs" dxfId="212" priority="1317" operator="equal">
      <formula>"F-T"</formula>
    </cfRule>
    <cfRule type="expression" dxfId="211" priority="1318">
      <formula>OR(BA13="S",BA13="D")</formula>
    </cfRule>
    <cfRule type="expression" dxfId="210" priority="1319">
      <formula>OR(AZ13="S",AZ13="D")</formula>
    </cfRule>
    <cfRule type="expression" dxfId="209" priority="1556">
      <formula>OR(AZ13="S",AZ13="D")</formula>
    </cfRule>
  </conditionalFormatting>
  <conditionalFormatting sqref="BB14">
    <cfRule type="cellIs" dxfId="208" priority="1195" operator="equal">
      <formula>"F-P"</formula>
    </cfRule>
    <cfRule type="cellIs" dxfId="207" priority="1196" operator="equal">
      <formula>"F-T"</formula>
    </cfRule>
  </conditionalFormatting>
  <conditionalFormatting sqref="BB14:BB17">
    <cfRule type="expression" dxfId="206" priority="1184">
      <formula>OR(BA14="S",BA14="D")</formula>
    </cfRule>
    <cfRule type="expression" dxfId="205" priority="1185">
      <formula>OR(AZ14="S",AZ14="D")</formula>
    </cfRule>
    <cfRule type="cellIs" dxfId="204" priority="1186" operator="equal">
      <formula>"F-P"</formula>
    </cfRule>
    <cfRule type="cellIs" dxfId="203" priority="1187" operator="equal">
      <formula>"F-T"</formula>
    </cfRule>
    <cfRule type="expression" dxfId="202" priority="1188">
      <formula>OR(AY14="S",AY14="D")</formula>
    </cfRule>
    <cfRule type="expression" dxfId="201" priority="1189">
      <formula>OR(BA14="S",BA14="D")</formula>
    </cfRule>
    <cfRule type="expression" dxfId="200" priority="1194">
      <formula>OR(BA14="S",BA14="D")</formula>
    </cfRule>
  </conditionalFormatting>
  <conditionalFormatting sqref="BB15:BB17">
    <cfRule type="expression" dxfId="199" priority="1190">
      <formula>OR(AZ15="S",AZ15="D")</formula>
    </cfRule>
    <cfRule type="cellIs" dxfId="198" priority="1191" operator="equal">
      <formula>"F-P"</formula>
    </cfRule>
    <cfRule type="cellIs" dxfId="197" priority="1192" operator="equal">
      <formula>"F-T"</formula>
    </cfRule>
    <cfRule type="expression" dxfId="196" priority="1193">
      <formula>OR(AY15="S",AY15="D")</formula>
    </cfRule>
  </conditionalFormatting>
  <conditionalFormatting sqref="BB17">
    <cfRule type="expression" dxfId="195" priority="121">
      <formula>OR(BA17="S",BA17="D")</formula>
    </cfRule>
    <cfRule type="cellIs" dxfId="194" priority="122" operator="equal">
      <formula>"F-P"</formula>
    </cfRule>
    <cfRule type="cellIs" dxfId="193" priority="123" operator="equal">
      <formula>"F-T"</formula>
    </cfRule>
    <cfRule type="expression" dxfId="192" priority="124">
      <formula>OR(AZ18="S",AZ18="D")</formula>
    </cfRule>
    <cfRule type="expression" dxfId="191" priority="125">
      <formula>OR(BA17="S",BA17="D")</formula>
    </cfRule>
    <cfRule type="expression" dxfId="190" priority="126">
      <formula>OR(AY17="S",AY17="D")</formula>
    </cfRule>
    <cfRule type="cellIs" dxfId="189" priority="127" operator="equal">
      <formula>"F-P"</formula>
    </cfRule>
    <cfRule type="cellIs" dxfId="188" priority="128" operator="equal">
      <formula>"F-T"</formula>
    </cfRule>
    <cfRule type="expression" dxfId="187" priority="129">
      <formula>OR(AY17="S",AY17="D")</formula>
    </cfRule>
    <cfRule type="expression" dxfId="186" priority="130">
      <formula>OR(BA17="S",BA17="D")</formula>
    </cfRule>
    <cfRule type="expression" dxfId="185" priority="131">
      <formula>OR(#REF!="S",#REF!="D")</formula>
    </cfRule>
    <cfRule type="cellIs" dxfId="184" priority="132" operator="equal">
      <formula>"F-P"</formula>
    </cfRule>
    <cfRule type="cellIs" dxfId="183" priority="133" operator="equal">
      <formula>"F-T"</formula>
    </cfRule>
    <cfRule type="cellIs" dxfId="182" priority="1182" operator="equal">
      <formula>"F-P"</formula>
    </cfRule>
    <cfRule type="cellIs" dxfId="181" priority="1183" operator="equal">
      <formula>"F-T"</formula>
    </cfRule>
  </conditionalFormatting>
  <conditionalFormatting sqref="BB17:BB21">
    <cfRule type="expression" dxfId="180" priority="4793">
      <formula>OR(BA17="S",BA17="D")</formula>
    </cfRule>
    <cfRule type="expression" dxfId="179" priority="4794">
      <formula>OR(AZ18="S",AZ18="D")</formula>
    </cfRule>
    <cfRule type="cellIs" dxfId="178" priority="4798" operator="equal">
      <formula>"F-P"</formula>
    </cfRule>
    <cfRule type="cellIs" dxfId="177" priority="4799" operator="equal">
      <formula>"F-T"</formula>
    </cfRule>
    <cfRule type="expression" dxfId="176" priority="4800">
      <formula>OR(BA17="S",BA17="D")</formula>
    </cfRule>
    <cfRule type="expression" dxfId="175" priority="4801">
      <formula>OR(AZ18="S",AZ18="D")</formula>
    </cfRule>
  </conditionalFormatting>
  <conditionalFormatting sqref="BB17:BB24">
    <cfRule type="expression" dxfId="174" priority="4792">
      <formula>OR(AY17="S",AY17="D")</formula>
    </cfRule>
  </conditionalFormatting>
  <conditionalFormatting sqref="BB20">
    <cfRule type="expression" dxfId="173" priority="55">
      <formula>OR(BA20="S",BA20="D")</formula>
    </cfRule>
    <cfRule type="cellIs" dxfId="172" priority="56" operator="equal">
      <formula>"F-P"</formula>
    </cfRule>
    <cfRule type="cellIs" dxfId="171" priority="57" operator="equal">
      <formula>"F-T"</formula>
    </cfRule>
    <cfRule type="cellIs" dxfId="170" priority="4774" operator="equal">
      <formula>"F-P"</formula>
    </cfRule>
    <cfRule type="cellIs" dxfId="169" priority="4775" operator="equal">
      <formula>"F-T"</formula>
    </cfRule>
  </conditionalFormatting>
  <conditionalFormatting sqref="BB20:BB24">
    <cfRule type="expression" dxfId="168" priority="4776">
      <formula>OR(AZ21="S",AZ21="D")</formula>
    </cfRule>
    <cfRule type="expression" dxfId="167" priority="4777">
      <formula>OR(BA20="S",BA20="D")</formula>
    </cfRule>
    <cfRule type="expression" dxfId="166" priority="4780">
      <formula>OR(AY20="S",AY20="D")</formula>
    </cfRule>
    <cfRule type="cellIs" dxfId="165" priority="4784" operator="equal">
      <formula>"F-P"</formula>
    </cfRule>
    <cfRule type="cellIs" dxfId="164" priority="4785" operator="equal">
      <formula>"F-T"</formula>
    </cfRule>
    <cfRule type="expression" dxfId="163" priority="4786">
      <formula>OR(AY20="S",AY20="D")</formula>
    </cfRule>
    <cfRule type="expression" dxfId="162" priority="4787">
      <formula>OR(BA20="S",BA20="D")</formula>
    </cfRule>
    <cfRule type="expression" dxfId="161" priority="4789">
      <formula>OR(#REF!="S",#REF!="D")</formula>
    </cfRule>
    <cfRule type="cellIs" dxfId="160" priority="4790" operator="equal">
      <formula>"F-P"</formula>
    </cfRule>
    <cfRule type="cellIs" dxfId="159" priority="4791" operator="equal">
      <formula>"F-T"</formula>
    </cfRule>
  </conditionalFormatting>
  <conditionalFormatting sqref="BB23:BB24">
    <cfRule type="cellIs" dxfId="158" priority="1330" operator="equal">
      <formula>"F-P"</formula>
    </cfRule>
    <cfRule type="cellIs" dxfId="157" priority="1331" operator="equal">
      <formula>"F-T"</formula>
    </cfRule>
  </conditionalFormatting>
  <conditionalFormatting sqref="BB27:BB30">
    <cfRule type="expression" dxfId="156" priority="1272">
      <formula>OR(AY27="S",AY27="D")</formula>
    </cfRule>
  </conditionalFormatting>
  <conditionalFormatting sqref="BB32:BB35">
    <cfRule type="cellIs" dxfId="155" priority="459" operator="equal">
      <formula>"C"</formula>
    </cfRule>
    <cfRule type="cellIs" dxfId="154" priority="460" operator="equal">
      <formula>"F-P"</formula>
    </cfRule>
    <cfRule type="cellIs" dxfId="153" priority="461" operator="equal">
      <formula>"F-T"</formula>
    </cfRule>
    <cfRule type="expression" dxfId="152" priority="462">
      <formula>OR(BA32="S",BA32="D")</formula>
    </cfRule>
    <cfRule type="expression" dxfId="151" priority="463">
      <formula>OR(AZ32="S",AZ32="D")</formula>
    </cfRule>
  </conditionalFormatting>
  <conditionalFormatting sqref="BB34:BB40">
    <cfRule type="expression" dxfId="150" priority="1324">
      <formula>OR(BA34="S",BA34="D")</formula>
    </cfRule>
    <cfRule type="expression" dxfId="149" priority="1325">
      <formula>OR(AZ34="S",AZ34="D")</formula>
    </cfRule>
    <cfRule type="expression" dxfId="148" priority="1548">
      <formula>OR(AZ34="S",AZ34="D")</formula>
    </cfRule>
  </conditionalFormatting>
  <conditionalFormatting sqref="BB37:BB40">
    <cfRule type="cellIs" dxfId="147" priority="1321" operator="equal">
      <formula>"C"</formula>
    </cfRule>
    <cfRule type="cellIs" dxfId="146" priority="1322" operator="equal">
      <formula>"F-P"</formula>
    </cfRule>
    <cfRule type="cellIs" dxfId="145" priority="1323" operator="equal">
      <formula>"F-T"</formula>
    </cfRule>
  </conditionalFormatting>
  <conditionalFormatting sqref="BF11">
    <cfRule type="cellIs" dxfId="144" priority="1027" operator="equal">
      <formula>"DC4-2"</formula>
    </cfRule>
    <cfRule type="cellIs" dxfId="143" priority="1028" operator="equal">
      <formula>"DC4-1"</formula>
    </cfRule>
    <cfRule type="cellIs" dxfId="142" priority="1029" operator="equal">
      <formula>"DC3-2"</formula>
    </cfRule>
    <cfRule type="cellIs" dxfId="141" priority="1030" operator="equal">
      <formula>"DC3-1"</formula>
    </cfRule>
    <cfRule type="cellIs" dxfId="140" priority="1031" operator="equal">
      <formula>"DC2-1"</formula>
    </cfRule>
    <cfRule type="cellIs" dxfId="139" priority="1032" operator="equal">
      <formula>"DC1-2"</formula>
    </cfRule>
    <cfRule type="cellIs" dxfId="138" priority="1033" operator="equal">
      <formula>"DC1-1"</formula>
    </cfRule>
  </conditionalFormatting>
  <conditionalFormatting sqref="BF12:BF15">
    <cfRule type="expression" dxfId="137" priority="1642">
      <formula>OR(BD12="S",BD12="D")</formula>
    </cfRule>
  </conditionalFormatting>
  <conditionalFormatting sqref="BF18:BF22">
    <cfRule type="expression" dxfId="136" priority="1655">
      <formula>OR(BD18="S",BD18="D")</formula>
    </cfRule>
  </conditionalFormatting>
  <conditionalFormatting sqref="BF25:BF27">
    <cfRule type="expression" dxfId="135" priority="1640">
      <formula>OR(BD25="S",BD25="D")</formula>
    </cfRule>
  </conditionalFormatting>
  <conditionalFormatting sqref="BF29">
    <cfRule type="expression" dxfId="134" priority="1638">
      <formula>OR(BD29="S",BD29="D")</formula>
    </cfRule>
    <cfRule type="expression" dxfId="133" priority="1639">
      <formula>OR(BE29="S",BE29="D")</formula>
    </cfRule>
  </conditionalFormatting>
  <conditionalFormatting sqref="BF29:BF38">
    <cfRule type="expression" dxfId="132" priority="355">
      <formula>OR(BE29="S",BE29="D")</formula>
    </cfRule>
    <cfRule type="expression" dxfId="131" priority="356">
      <formula>OR(BD29="S",BD29="D")</formula>
    </cfRule>
    <cfRule type="expression" dxfId="130" priority="357">
      <formula>OR(BC29="S",BC29="D")</formula>
    </cfRule>
  </conditionalFormatting>
  <conditionalFormatting sqref="BF32:BF36">
    <cfRule type="expression" dxfId="129" priority="1653">
      <formula>OR(BD32="S",BD32="D")</formula>
    </cfRule>
  </conditionalFormatting>
  <conditionalFormatting sqref="BF12:BG15">
    <cfRule type="expression" dxfId="128" priority="1052">
      <formula>OR(BE12="S",BE12="D")</formula>
    </cfRule>
    <cfRule type="expression" dxfId="127" priority="1053">
      <formula>OR(BD12="S",BD12="D")</formula>
    </cfRule>
  </conditionalFormatting>
  <conditionalFormatting sqref="BF12:BG17">
    <cfRule type="expression" dxfId="126" priority="367">
      <formula>OR(BC12="S",BC12="D")</formula>
    </cfRule>
  </conditionalFormatting>
  <conditionalFormatting sqref="BF19:BG27">
    <cfRule type="expression" dxfId="125" priority="295">
      <formula>OR(BE19="S",BE19="D")</formula>
    </cfRule>
    <cfRule type="expression" dxfId="124" priority="296">
      <formula>OR(BD19="S",BD19="D")</formula>
    </cfRule>
    <cfRule type="expression" dxfId="123" priority="297">
      <formula>OR(BC19="S",BC19="D")</formula>
    </cfRule>
  </conditionalFormatting>
  <conditionalFormatting sqref="BF25:BG27">
    <cfRule type="expression" dxfId="122" priority="1641">
      <formula>OR(BE25="S",BE25="D")</formula>
    </cfRule>
  </conditionalFormatting>
  <conditionalFormatting sqref="BF32:BG36">
    <cfRule type="expression" dxfId="121" priority="1654">
      <formula>OR(BE32="S",BE32="D")</formula>
    </cfRule>
  </conditionalFormatting>
  <conditionalFormatting sqref="BF40:BG41">
    <cfRule type="expression" dxfId="120" priority="1685">
      <formula>OR(BE40="S",BE40="D")</formula>
    </cfRule>
  </conditionalFormatting>
  <conditionalFormatting sqref="BF12:BH15">
    <cfRule type="expression" dxfId="119" priority="1547">
      <formula>OR(BE12="S",BE12="D")</formula>
    </cfRule>
  </conditionalFormatting>
  <conditionalFormatting sqref="BF15:BH17">
    <cfRule type="expression" dxfId="118" priority="365">
      <formula>OR(BE15="S",BE15="D")</formula>
    </cfRule>
    <cfRule type="expression" dxfId="117" priority="366">
      <formula>OR(BD15="S",BD15="D")</formula>
    </cfRule>
  </conditionalFormatting>
  <conditionalFormatting sqref="BF18:BH22">
    <cfRule type="expression" dxfId="116" priority="1545">
      <formula>OR(BE18="S",BE18="D")</formula>
    </cfRule>
  </conditionalFormatting>
  <conditionalFormatting sqref="BF30:BH38">
    <cfRule type="cellIs" dxfId="115" priority="1532" operator="equal">
      <formula>"C"</formula>
    </cfRule>
  </conditionalFormatting>
  <conditionalFormatting sqref="BG32:BG38">
    <cfRule type="expression" dxfId="114" priority="418">
      <formula>OR(BF32="S",BF32="D")</formula>
    </cfRule>
    <cfRule type="expression" dxfId="113" priority="419">
      <formula>OR(BE32="S",BE32="D")</formula>
    </cfRule>
    <cfRule type="expression" dxfId="112" priority="420">
      <formula>OR(BD32="S",BD32="D")</formula>
    </cfRule>
  </conditionalFormatting>
  <conditionalFormatting sqref="BH11">
    <cfRule type="cellIs" dxfId="111" priority="1311" operator="equal">
      <formula>"F-P"</formula>
    </cfRule>
    <cfRule type="cellIs" dxfId="110" priority="1312" operator="equal">
      <formula>"F-T"</formula>
    </cfRule>
    <cfRule type="expression" dxfId="109" priority="1313">
      <formula>OR(BF11="S",BF11="D")</formula>
    </cfRule>
    <cfRule type="expression" dxfId="108" priority="1314">
      <formula>OR(BG11="S",BG11="D")</formula>
    </cfRule>
  </conditionalFormatting>
  <conditionalFormatting sqref="BH11:BH15">
    <cfRule type="expression" dxfId="107" priority="1296">
      <formula>OR(BE11="S",BE11="D")</formula>
    </cfRule>
    <cfRule type="expression" dxfId="106" priority="1300">
      <formula>OR(BG11="S",BG11="D")</formula>
    </cfRule>
    <cfRule type="expression" dxfId="105" priority="1301">
      <formula>OR(BF11="S",BF11="D")</formula>
    </cfRule>
    <cfRule type="cellIs" dxfId="104" priority="1302" operator="equal">
      <formula>"F-P"</formula>
    </cfRule>
    <cfRule type="cellIs" dxfId="103" priority="1303" operator="equal">
      <formula>"F-T"</formula>
    </cfRule>
    <cfRule type="expression" dxfId="102" priority="1304">
      <formula>OR(BE11="S",BE11="D")</formula>
    </cfRule>
    <cfRule type="expression" dxfId="101" priority="1305">
      <formula>OR(BG11="S",BG11="D")</formula>
    </cfRule>
    <cfRule type="expression" dxfId="100" priority="1310">
      <formula>OR(BG11="S",BG11="D")</formula>
    </cfRule>
  </conditionalFormatting>
  <conditionalFormatting sqref="BH11:BH22">
    <cfRule type="cellIs" dxfId="99" priority="449" operator="equal">
      <formula>"C"</formula>
    </cfRule>
    <cfRule type="expression" dxfId="98" priority="452">
      <formula>OR(BG11="S",BG11="D")</formula>
    </cfRule>
    <cfRule type="expression" dxfId="97" priority="453">
      <formula>OR(BF11="S",BF11="D")</formula>
    </cfRule>
  </conditionalFormatting>
  <conditionalFormatting sqref="BH12:BH15">
    <cfRule type="expression" dxfId="96" priority="1306">
      <formula>OR(BF12="S",BF12="D")</formula>
    </cfRule>
    <cfRule type="cellIs" dxfId="95" priority="1307" operator="equal">
      <formula>"F-P"</formula>
    </cfRule>
    <cfRule type="cellIs" dxfId="94" priority="1308" operator="equal">
      <formula>"F-T"</formula>
    </cfRule>
    <cfRule type="expression" dxfId="93" priority="1309">
      <formula>OR(BE12="S",BE12="D")</formula>
    </cfRule>
    <cfRule type="expression" dxfId="92" priority="1546">
      <formula>OR(BF12="S",BF12="D")</formula>
    </cfRule>
  </conditionalFormatting>
  <conditionalFormatting sqref="BH14:BH15">
    <cfRule type="cellIs" dxfId="91" priority="1298" operator="equal">
      <formula>"F-P"</formula>
    </cfRule>
    <cfRule type="cellIs" dxfId="90" priority="1299" operator="equal">
      <formula>"F-T"</formula>
    </cfRule>
  </conditionalFormatting>
  <conditionalFormatting sqref="BH15:BH17">
    <cfRule type="cellIs" dxfId="89" priority="450" operator="equal">
      <formula>"F-P"</formula>
    </cfRule>
    <cfRule type="cellIs" dxfId="88" priority="451" operator="equal">
      <formula>"F-T"</formula>
    </cfRule>
  </conditionalFormatting>
  <conditionalFormatting sqref="BH15:BH22">
    <cfRule type="expression" dxfId="87" priority="448">
      <formula>OR(BE15="S",BE15="D")</formula>
    </cfRule>
  </conditionalFormatting>
  <conditionalFormatting sqref="BH18">
    <cfRule type="cellIs" dxfId="86" priority="1290" operator="equal">
      <formula>"F-P"</formula>
    </cfRule>
    <cfRule type="cellIs" dxfId="85" priority="1291" operator="equal">
      <formula>"F-T"</formula>
    </cfRule>
    <cfRule type="expression" dxfId="84" priority="1292">
      <formula>OR(BF18="S",BF18="D")</formula>
    </cfRule>
    <cfRule type="expression" dxfId="83" priority="1293">
      <formula>OR(BG18="S",BG18="D")</formula>
    </cfRule>
  </conditionalFormatting>
  <conditionalFormatting sqref="BH18:BH22">
    <cfRule type="expression" dxfId="82" priority="1279">
      <formula>OR(BG18="S",BG18="D")</formula>
    </cfRule>
    <cfRule type="expression" dxfId="81" priority="1280">
      <formula>OR(BF18="S",BF18="D")</formula>
    </cfRule>
    <cfRule type="cellIs" dxfId="80" priority="1281" operator="equal">
      <formula>"F-P"</formula>
    </cfRule>
    <cfRule type="cellIs" dxfId="79" priority="1282" operator="equal">
      <formula>"F-T"</formula>
    </cfRule>
    <cfRule type="expression" dxfId="78" priority="1283">
      <formula>OR(BE18="S",BE18="D")</formula>
    </cfRule>
    <cfRule type="expression" dxfId="77" priority="1284">
      <formula>OR(BG18="S",BG18="D")</formula>
    </cfRule>
    <cfRule type="expression" dxfId="76" priority="1289">
      <formula>OR(BG18="S",BG18="D")</formula>
    </cfRule>
    <cfRule type="expression" dxfId="75" priority="1544">
      <formula>OR(BF18="S",BF18="D")</formula>
    </cfRule>
  </conditionalFormatting>
  <conditionalFormatting sqref="BH19:BH22">
    <cfRule type="expression" dxfId="74" priority="1285">
      <formula>OR(BF19="S",BF19="D")</formula>
    </cfRule>
    <cfRule type="cellIs" dxfId="73" priority="1286" operator="equal">
      <formula>"F-P"</formula>
    </cfRule>
    <cfRule type="cellIs" dxfId="72" priority="1287" operator="equal">
      <formula>"F-T"</formula>
    </cfRule>
    <cfRule type="expression" dxfId="71" priority="1288">
      <formula>OR(BE19="S",BE19="D")</formula>
    </cfRule>
  </conditionalFormatting>
  <conditionalFormatting sqref="BH21:BH22">
    <cfRule type="cellIs" dxfId="70" priority="1277" operator="equal">
      <formula>"F-P"</formula>
    </cfRule>
    <cfRule type="cellIs" dxfId="69" priority="1278" operator="equal">
      <formula>"F-T"</formula>
    </cfRule>
  </conditionalFormatting>
  <conditionalFormatting sqref="BH25:BH29">
    <cfRule type="expression" dxfId="68" priority="1537">
      <formula>OR(BF25="S",BF25="D")</formula>
    </cfRule>
    <cfRule type="expression" dxfId="67" priority="1538">
      <formula>OR(BG25="S",BG25="D")</formula>
    </cfRule>
    <cfRule type="cellIs" dxfId="66" priority="1539" operator="equal">
      <formula>"C"</formula>
    </cfRule>
    <cfRule type="cellIs" dxfId="65" priority="1540" operator="equal">
      <formula>"F-P"</formula>
    </cfRule>
    <cfRule type="cellIs" dxfId="64" priority="1541" operator="equal">
      <formula>"F-T"</formula>
    </cfRule>
    <cfRule type="expression" dxfId="63" priority="1542">
      <formula>OR(BE25="S",BE25="D")</formula>
    </cfRule>
    <cfRule type="expression" dxfId="62" priority="1543">
      <formula>OR(BG25="S",BG25="D")</formula>
    </cfRule>
  </conditionalFormatting>
  <conditionalFormatting sqref="BH32:BH33">
    <cfRule type="cellIs" dxfId="61" priority="1" operator="equal">
      <formula>"F-P"</formula>
    </cfRule>
    <cfRule type="cellIs" dxfId="60" priority="2" operator="equal">
      <formula>"F-T"</formula>
    </cfRule>
    <cfRule type="expression" dxfId="59" priority="3">
      <formula>OR(BG32="S",BG32="D")</formula>
    </cfRule>
  </conditionalFormatting>
  <conditionalFormatting sqref="BH32:BH34">
    <cfRule type="expression" dxfId="58" priority="1530">
      <formula>OR(BF32="S",BF32="D")</formula>
    </cfRule>
    <cfRule type="expression" dxfId="57" priority="1531">
      <formula>OR(BG32="S",BG32="D")</formula>
    </cfRule>
    <cfRule type="cellIs" dxfId="56" priority="1533" operator="equal">
      <formula>"F-P"</formula>
    </cfRule>
    <cfRule type="cellIs" dxfId="55" priority="1534" operator="equal">
      <formula>"F-T"</formula>
    </cfRule>
    <cfRule type="expression" dxfId="54" priority="1535">
      <formula>OR(BE32="S",BE32="D")</formula>
    </cfRule>
    <cfRule type="expression" dxfId="53" priority="1536">
      <formula>OR(BG32="S",BG32="D")</formula>
    </cfRule>
  </conditionalFormatting>
  <conditionalFormatting sqref="BJ41">
    <cfRule type="expression" dxfId="52" priority="1487">
      <formula>OR(WEEKDAY(BS41)=1,WEEKDAY(BS41)=7)</formula>
    </cfRule>
    <cfRule type="cellIs" dxfId="51" priority="1488" operator="equal">
      <formula>"stage"</formula>
    </cfRule>
    <cfRule type="cellIs" dxfId="50" priority="1489" operator="equal">
      <formula>"formation"</formula>
    </cfRule>
    <cfRule type="cellIs" dxfId="49" priority="1490" operator="equal">
      <formula>"entreprise"</formula>
    </cfRule>
    <cfRule type="cellIs" dxfId="48" priority="1491" operator="equal">
      <formula>"fermeture"</formula>
    </cfRule>
  </conditionalFormatting>
  <conditionalFormatting sqref="BL11:BL12">
    <cfRule type="expression" dxfId="47" priority="1636">
      <formula>OR(BJ11="S",BJ11="D")</formula>
    </cfRule>
  </conditionalFormatting>
  <conditionalFormatting sqref="BL12:BL23">
    <cfRule type="expression" dxfId="46" priority="300">
      <formula>OR(BK12="S",BK12="D")</formula>
    </cfRule>
  </conditionalFormatting>
  <conditionalFormatting sqref="BL12:BL37">
    <cfRule type="expression" dxfId="45" priority="301">
      <formula>OR(BJ12="S",BJ12="D")</formula>
    </cfRule>
    <cfRule type="expression" dxfId="44" priority="302">
      <formula>OR(BI12="S",BI12="D")</formula>
    </cfRule>
  </conditionalFormatting>
  <conditionalFormatting sqref="BL15:BL19">
    <cfRule type="expression" dxfId="43" priority="1651">
      <formula>OR(BJ15="S",BJ15="D")</formula>
    </cfRule>
  </conditionalFormatting>
  <conditionalFormatting sqref="BL22:BL26">
    <cfRule type="expression" dxfId="42" priority="1649">
      <formula>OR(BJ22="S",BJ22="D")</formula>
    </cfRule>
  </conditionalFormatting>
  <conditionalFormatting sqref="BL26:BL30">
    <cfRule type="expression" dxfId="41" priority="305">
      <formula>OR(BK26="S",BK26="D")</formula>
    </cfRule>
  </conditionalFormatting>
  <conditionalFormatting sqref="BL29:BL33">
    <cfRule type="expression" dxfId="40" priority="1647">
      <formula>OR(BJ29="S",BJ29="D")</formula>
    </cfRule>
  </conditionalFormatting>
  <conditionalFormatting sqref="BL33:BL37">
    <cfRule type="expression" dxfId="39" priority="310">
      <formula>OR(BK33="S",BK33="D")</formula>
    </cfRule>
  </conditionalFormatting>
  <conditionalFormatting sqref="BL36:BL40">
    <cfRule type="expression" dxfId="38" priority="1645">
      <formula>OR(BJ36="S",BJ36="D")</formula>
    </cfRule>
  </conditionalFormatting>
  <conditionalFormatting sqref="BL11:BM12">
    <cfRule type="expression" dxfId="37" priority="1637">
      <formula>OR(BK11="S",BK11="D")</formula>
    </cfRule>
  </conditionalFormatting>
  <conditionalFormatting sqref="BL15:BM19">
    <cfRule type="expression" dxfId="36" priority="1652">
      <formula>OR(BK15="S",BK15="D")</formula>
    </cfRule>
  </conditionalFormatting>
  <conditionalFormatting sqref="BL22:BM26">
    <cfRule type="expression" dxfId="35" priority="1037">
      <formula>OR(BK22="S",BK22="D")</formula>
    </cfRule>
    <cfRule type="expression" dxfId="34" priority="1650">
      <formula>OR(BK22="S",BK22="D")</formula>
    </cfRule>
  </conditionalFormatting>
  <conditionalFormatting sqref="BL29:BM33">
    <cfRule type="expression" dxfId="33" priority="1034">
      <formula>OR(BK29="S",BK29="D")</formula>
    </cfRule>
    <cfRule type="expression" dxfId="32" priority="1648">
      <formula>OR(BK29="S",BK29="D")</formula>
    </cfRule>
  </conditionalFormatting>
  <conditionalFormatting sqref="BL36:BM40">
    <cfRule type="expression" dxfId="31" priority="1646">
      <formula>OR(BK36="S",BK36="D")</formula>
    </cfRule>
  </conditionalFormatting>
  <conditionalFormatting sqref="BM12:BM18">
    <cfRule type="expression" dxfId="30" priority="414">
      <formula>OR(BL12="S",BL12="D")</formula>
    </cfRule>
    <cfRule type="expression" dxfId="29" priority="415">
      <formula>OR(BK12="S",BK12="D")</formula>
    </cfRule>
    <cfRule type="expression" dxfId="28" priority="416">
      <formula>OR(BJ12="S",BJ12="D")</formula>
    </cfRule>
  </conditionalFormatting>
  <conditionalFormatting sqref="BM20:BM23">
    <cfRule type="expression" dxfId="27" priority="410">
      <formula>OR(BL20="S",BL20="D")</formula>
    </cfRule>
  </conditionalFormatting>
  <conditionalFormatting sqref="BM20:BM25">
    <cfRule type="expression" dxfId="26" priority="411">
      <formula>OR(BK20="S",BK20="D")</formula>
    </cfRule>
    <cfRule type="expression" dxfId="25" priority="412">
      <formula>OR(BJ20="S",BJ20="D")</formula>
    </cfRule>
  </conditionalFormatting>
  <conditionalFormatting sqref="BM29:BM40">
    <cfRule type="expression" dxfId="24" priority="407">
      <formula>OR(BK29="S",BK29="D")</formula>
    </cfRule>
    <cfRule type="expression" dxfId="23" priority="408">
      <formula>OR(BJ29="S",BJ29="D")</formula>
    </cfRule>
  </conditionalFormatting>
  <conditionalFormatting sqref="BM33:BM40">
    <cfRule type="expression" dxfId="22" priority="406">
      <formula>OR(BL33="S",BL33="D")</formula>
    </cfRule>
  </conditionalFormatting>
  <conditionalFormatting sqref="BR13:BR17">
    <cfRule type="expression" dxfId="21" priority="1525">
      <formula>OR(BP13="S",BP13="D")</formula>
    </cfRule>
    <cfRule type="expression" dxfId="20" priority="1526">
      <formula>OR(BQ13="S",BQ13="D")</formula>
    </cfRule>
  </conditionalFormatting>
  <conditionalFormatting sqref="BS11:BS23 BM11:BM40 AI11:AI41 AO11:AO41 AU11:AU41 BG12:BG27 BS25:BS41 BG29:BG38 BT31:BT35 BT38:BT41 BG40:BG41">
    <cfRule type="expression" dxfId="19" priority="1707">
      <formula>OR(AG11="S",AG11="D")</formula>
    </cfRule>
  </conditionalFormatting>
  <conditionalFormatting sqref="BS11:BS23">
    <cfRule type="expression" dxfId="18" priority="398">
      <formula>OR(BR11="S",BR11="D")</formula>
    </cfRule>
    <cfRule type="expression" dxfId="17" priority="399">
      <formula>OR(BQ11="S",BQ11="D")</formula>
    </cfRule>
    <cfRule type="expression" dxfId="16" priority="400">
      <formula>OR(BP11="S",BP11="D")</formula>
    </cfRule>
  </conditionalFormatting>
  <conditionalFormatting sqref="BS25:BS29">
    <cfRule type="expression" dxfId="15" priority="394">
      <formula>OR(BR25="S",BR25="D")</formula>
    </cfRule>
    <cfRule type="expression" dxfId="14" priority="395">
      <formula>OR(BQ25="S",BQ25="D")</formula>
    </cfRule>
    <cfRule type="expression" dxfId="13" priority="396">
      <formula>OR(BP25="S",BP25="D")</formula>
    </cfRule>
  </conditionalFormatting>
  <conditionalFormatting sqref="BS34:BS37">
    <cfRule type="expression" dxfId="12" priority="1692">
      <formula>OR(BQ34="S",BQ34="D")</formula>
    </cfRule>
  </conditionalFormatting>
  <conditionalFormatting sqref="BS34:BS38">
    <cfRule type="expression" dxfId="11" priority="1152">
      <formula>OR(BP34="S",BP34="D")</formula>
    </cfRule>
  </conditionalFormatting>
  <conditionalFormatting sqref="BS41">
    <cfRule type="expression" dxfId="10" priority="1687">
      <formula>OR(BQ41="S",BQ41="D")</formula>
    </cfRule>
  </conditionalFormatting>
  <conditionalFormatting sqref="BS31:BT35">
    <cfRule type="expression" dxfId="9" priority="1690">
      <formula>OR(BQ31="S",BQ31="D")</formula>
    </cfRule>
  </conditionalFormatting>
  <conditionalFormatting sqref="BS31:BT37">
    <cfRule type="expression" dxfId="8" priority="1691">
      <formula>OR(BR31="S",BR31="D")</formula>
    </cfRule>
  </conditionalFormatting>
  <conditionalFormatting sqref="BS34:BT41">
    <cfRule type="expression" dxfId="7" priority="1025">
      <formula>OR(BQ34="S",BQ34="D")</formula>
    </cfRule>
    <cfRule type="expression" dxfId="6" priority="1026">
      <formula>OR(BR34="S",BR34="D")</formula>
    </cfRule>
  </conditionalFormatting>
  <conditionalFormatting sqref="BS41:BT41">
    <cfRule type="expression" dxfId="5" priority="1151">
      <formula>OR(BP41="S",BP41="D")</formula>
    </cfRule>
    <cfRule type="expression" dxfId="4" priority="1688">
      <formula>OR(BR41="S",BR41="D")</formula>
    </cfRule>
  </conditionalFormatting>
  <conditionalFormatting sqref="BT11:BT23 BN11:BN40 AJ11:AJ41 AP11:AP41 AV11:AV41 BH12:BH24 BT25:BT41 BH30:BH33 BH35:BH38 BH40:BH41">
    <cfRule type="expression" dxfId="3" priority="1706">
      <formula>OR(AG11="S",AG11="D")</formula>
    </cfRule>
  </conditionalFormatting>
  <conditionalFormatting sqref="BT31:BT37">
    <cfRule type="expression" dxfId="2" priority="1689">
      <formula>OR(BQ31="S",BQ31="D")</formula>
    </cfRule>
  </conditionalFormatting>
  <conditionalFormatting sqref="BT34:BT41">
    <cfRule type="expression" dxfId="1" priority="1024">
      <formula>OR(BQ34="S",BQ34="D")</formula>
    </cfRule>
  </conditionalFormatting>
  <conditionalFormatting sqref="BT41">
    <cfRule type="expression" dxfId="0" priority="1686">
      <formula>OR(BQ41="S",BQ41="D")</formula>
    </cfRule>
  </conditionalFormatting>
  <dataValidations count="4">
    <dataValidation type="list" allowBlank="1" showInputMessage="1" showErrorMessage="1" sqref="BF11" xr:uid="{32344CD1-38F9-45A1-B028-1705B2381445}">
      <formula1>$BZ$12:$BZ$29</formula1>
    </dataValidation>
    <dataValidation type="list" allowBlank="1" showInputMessage="1" showErrorMessage="1" sqref="CQ26 BL11:BN41 BR11:BT41 AB11:AD41 J11:L41 P11:R41 D11:F41 AN11:AP41 BF12:BF41 AT11:AV42 AZ11:BB41 V11:X41 AH11:AJ41 BG11:BH41" xr:uid="{8A5557DF-36DF-4D9D-A2F2-7A0797F154D6}">
      <formula1>$CF$12:$CF$29</formula1>
    </dataValidation>
    <dataValidation type="list" allowBlank="1" showInputMessage="1" showErrorMessage="1" sqref="AH42:AJ42" xr:uid="{7DDC447D-2483-41D1-9C26-EBF087CF09D2}">
      <formula1>$CF$13:$CF$29</formula1>
    </dataValidation>
    <dataValidation type="list" allowBlank="1" showInputMessage="1" showErrorMessage="1" sqref="CH32" xr:uid="{ACCA8C7C-2C42-44F1-96FE-857A9AD43CA7}">
      <formula1>$CF$12:$CF$21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2024 2025 - 3 ANS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Delphine LAURICHESSE</cp:lastModifiedBy>
  <cp:revision/>
  <cp:lastPrinted>2021-03-24T13:25:41Z</cp:lastPrinted>
  <dcterms:created xsi:type="dcterms:W3CDTF">1996-10-21T11:03:58Z</dcterms:created>
  <dcterms:modified xsi:type="dcterms:W3CDTF">2024-10-18T13:17:08Z</dcterms:modified>
  <cp:category/>
  <cp:contentStatus/>
</cp:coreProperties>
</file>